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29.98.19\share\40共有\250庶務係\104 経営・収支計画\R05年度\060116 公営企業に係る経営比較分析表(令和4年度)の分析等について\提出\"/>
    </mc:Choice>
  </mc:AlternateContent>
  <xr:revisionPtr revIDLastSave="0" documentId="13_ncr:1_{C3F7C5AF-3802-4B1D-AEF4-51775E03C175}" xr6:coauthVersionLast="36" xr6:coauthVersionMax="36" xr10:uidLastSave="{00000000-0000-0000-0000-000000000000}"/>
  <workbookProtection workbookAlgorithmName="SHA-512" workbookHashValue="xB8vRm+qOVWFnG0BGXdJkfwsr9J6+kwa3ec7vlKGLWirobP4UG/+kbwWRsYo6Fx0+6HsoEtDVABH9Lgf5YxWEw==" workbookSaltValue="0/2zO8DX2EYtseCeHE0zhw==" workbookSpinCount="100000" lockStructure="1"/>
  <bookViews>
    <workbookView xWindow="0" yWindow="0" windowWidth="28800" windowHeight="119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T8" i="4"/>
  <c r="AD8" i="4"/>
  <c r="W8" i="4"/>
  <c r="P8" i="4"/>
  <c r="B8"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<sst xmlns="http://schemas.openxmlformats.org/spreadsheetml/2006/main" count="236" uniqueCount="116">
  <si>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</si>
  <si>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</si>
  <si>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</si>
  <si>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</si>
  <si>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</si>
  <si>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</si>
  <si>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</si>
  <si>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</si>
  <si>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</si>
  <si>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</si>
  <si>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</si>
  <si>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</si>
  <si>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</si>
  <si>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</si>
  <si>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</si>
  <si>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</si>
  <si>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</si>
  <si>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</si>
  <si>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</si>
  <si>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</si>
  <si>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</si>
  <si>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</si>
  <si>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</si>
  <si>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</si>
  <si>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</si>
  <si>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</si>
  <si>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</si>
  <si>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</si>
  <si>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</si>
  <si>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</si>
  <si>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</si>
  <si>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</si>
  <si>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</si>
  <si>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</si>
  <si>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</si>
  <si>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</si>
  <si>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</si>
  <si>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</si>
  <si>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</si>
  <si>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</si>
  <si>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</si>
  <si>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</si>
  <si>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</si>
  <si>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</si>
  <si>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</si>
  <si>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</si>
  <si>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</si>
  <si>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</si>
  <si>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</si>
  <si>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</si>
  <si>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</si>
  <si>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</si>
  <si>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</si>
  <si>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</si>
  <si>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</si>
  <si>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</si>
  <si>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</si>
  <si>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</si>
  <si>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</si>
  <si>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</si>
  <si>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</si>
  <si>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</si>
  <si>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</si>
  <si>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</si>
  <si>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</si>
  <si>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</si>
  <si>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</si>
  <si>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</si>
  <si>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</si>
  <si>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</si>
  <si>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</si>
  <si>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</si>
  <si>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</si>
  <si>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</si>
  <si>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</si>
  <si>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</si>
  <si>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</si>
  <si>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</si>
  <si>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</si>
  <si>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</si>
  <si>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</si>
  <si>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</si>
  <si>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</si>
  <si>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</si>
  <si>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</si>
  <si>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</si>
  <si>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</si>
  <si>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</si>
  <si>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</si>
  <si>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</si>
  <si>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</si>
  <si>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</si>
  <si>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</si>
  <si>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</si>
  <si>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</si>
  <si>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</si>
  <si>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魚沼市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</si>
  <si>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</si>
  <si>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</si>
  <si>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</si>
  <si>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</si>
  <si>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</si>
  <si>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</si>
  <si>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</si>
  <si>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</si>
  <si>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</si>
  <si>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</si>
  <si>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</si>
  <si>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</si>
  <si>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</si>
  <si>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</si>
  <si>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</si>
  <si>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</si>
  <si>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・有形固定資産減価償却率は、整備がほぼ完了し、区域拡張に係る大きな投資はないため、償却が進んでいくことによる逓増傾向にある。
・管渠は、老朽化による更新の時期となっていないが、中越大震災や豪雪地の特性による損傷が一部で見られ、維持管理の中で必要な修繕や更新を実施する必要がある。また、不明水が多くなっており、引き続き箇所の特定とその対応が必要となっている。
・管渠改善率は、中越大震災で被災した管渠の復旧のために管渠更新や更正、処理区の接続等へ投資したことにより、その後、改善が必要な管渠が無い状況が続いている。</t>
    <phoneticPr fontId="4"/>
  </si>
  <si>
    <t>・整備はほぼ完了しており、事業は施設設備の維持管理が主な業務となっている。
・事業に要する費用は、使用料収入や一般会計からの繰入金（企業債償還の交付税措置等）等で賄われており、概ね健全な経営状況といえる。水洗化率が100％に近く新たな接続が見込めないため、今後も人口減少や節水志向等の影響を直に受け、使用料収入の減少が見込まれる。
・山間地という地域性から、特環・集排等の処理施設が多数存在しているが、今後も単なる施設更新ではなく集排の公共接続も含め、統廃合やダウンサイジングを加速させる方向である。
・平成28年度に策定した「魚沼市下水道事業経営戦略」の進捗管理や計画見直しを行いながら、経営の質と効率化を高め、市民サービスの安定的な継続が図られるよう運営するものとする。</t>
    <phoneticPr fontId="4"/>
  </si>
  <si>
    <t>・経常収支比率については、今年度は人口減少に伴う下水道使用料の減少と流域下水道の負担金の増大や燃料費高騰に伴う動力費の上昇により、前年に比べ減少する結果となったが、100％を上回っている。（令和2年度は収益認識に関する会計基準の変更により、使用料収入や有収水量が例年と比べ1ヶ月分多く計上されている。）
・累積欠損金比率は、平成30年度で累積欠損金が解消され、健全な経営状況となっている。
・流動比率は、平成26年度の会計制度改正により流動負債に企業債償還費を計上することとなり、多くなっているが、交付税措置される企業債が含まれることや、企業債残高が年々減少していることから、直ちに健全性が損なわれているとはいえない。
・企業債残高対事業規模比率は、過去の整備に係る企業債残高が大きいため、単年度収益に対する企業債残高が大きくなっているが、類似団体との比較では企業債残高が低いことを示している。
・経費回収率は、使用料が経費を上回り、処理費用を回収できている。また、類似団体平均を上回っており、使用料設定が適切であることを示している。
・汚水処理原価は、整備がほぼ完了し接続率も高率となっており、経年で平均的である。現在は類似団体平均を下回っているが、今後、一般会計負担金の減少に伴い、処理原価の上昇が見込まれる。
・施設利用率は、県の流域下水道で処理していることから、市営の処理施設はなく、本指標の対象とならない。</t>
    <rPh sb="47" eb="49">
      <t>ネンリョウ</t>
    </rPh>
    <rPh sb="83" eb="84">
      <t>トモナ</t>
    </rPh>
    <rPh sb="120" eb="123">
      <t>シヨウリョウ</t>
    </rPh>
    <rPh sb="123" eb="125">
      <t>シュウニュウ</t>
    </rPh>
    <rPh sb="126" eb="129">
      <t>ユウシュウスイ</t>
    </rPh>
    <rPh sb="163" eb="164">
      <t>トモナ</t>
    </rPh>
    <rPh sb="197" eb="19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</si>
</sst>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A9-4540-95E5-AC75C94D45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7.0000000000000007E-2</c:v>
                </c:pt>
              </c:numCache>
            </c:numRef>
          </c:val>
          <c:smooth val="0"/>
          <c:extLst>
            <c:ext xmlns:c16="http://schemas.microsoft.com/office/drawing/2014/chart" uri="{C3380CC4-5D6E-409C-BE32-E72D297353CC}">
              <c16:uniqueId val="{00000001-B5A9-4540-95E5-AC75C94D45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ED-47E7-BD5B-8F513A12F0F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54.86</c:v>
                </c:pt>
              </c:numCache>
            </c:numRef>
          </c:val>
          <c:smooth val="0"/>
          <c:extLst>
            <c:ext xmlns:c16="http://schemas.microsoft.com/office/drawing/2014/chart" uri="{C3380CC4-5D6E-409C-BE32-E72D297353CC}">
              <c16:uniqueId val="{00000001-51ED-47E7-BD5B-8F513A12F0F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96.37</c:v>
                </c:pt>
                <c:pt idx="1">
                  <c:v>96.64</c:v>
                </c:pt>
                <c:pt idx="2">
                  <c:v>96.82</c:v>
                </c:pt>
                <c:pt idx="3">
                  <c:v>96.98</c:v>
                </c:pt>
                <c:pt idx="4">
                  <c:v>97.15</c:v>
                </c:pt>
              </c:numCache>
            </c:numRef>
          </c:val>
          <c:extLst>
            <c:ext xmlns:c16="http://schemas.microsoft.com/office/drawing/2014/chart" uri="{C3380CC4-5D6E-409C-BE32-E72D297353CC}">
              <c16:uniqueId val="{00000000-1D39-46CF-A14D-2B9361A684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91.37</c:v>
                </c:pt>
              </c:numCache>
            </c:numRef>
          </c:val>
          <c:smooth val="0"/>
          <c:extLst>
            <c:ext xmlns:c16="http://schemas.microsoft.com/office/drawing/2014/chart" uri="{C3380CC4-5D6E-409C-BE32-E72D297353CC}">
              <c16:uniqueId val="{00000001-1D39-46CF-A14D-2B9361A684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113.49</c:v>
                </c:pt>
                <c:pt idx="1">
                  <c:v>117.65</c:v>
                </c:pt>
                <c:pt idx="2">
                  <c:v>116.8</c:v>
                </c:pt>
                <c:pt idx="3">
                  <c:v>111.45</c:v>
                </c:pt>
                <c:pt idx="4">
                  <c:v>107.22</c:v>
                </c:pt>
              </c:numCache>
            </c:numRef>
          </c:val>
          <c:extLst>
            <c:ext xmlns:c16="http://schemas.microsoft.com/office/drawing/2014/chart" uri="{C3380CC4-5D6E-409C-BE32-E72D297353CC}">
              <c16:uniqueId val="{00000000-DDA5-4A75-A23E-6E215A43CE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106.83</c:v>
                </c:pt>
                <c:pt idx="1">
                  <c:v>109.21</c:v>
                </c:pt>
                <c:pt idx="2">
                  <c:v>107.81</c:v>
                </c:pt>
                <c:pt idx="3">
                  <c:v>107.54</c:v>
                </c:pt>
                <c:pt idx="4">
                  <c:v>105.35</c:v>
                </c:pt>
              </c:numCache>
            </c:numRef>
          </c:val>
          <c:smooth val="0"/>
          <c:extLst>
            <c:ext xmlns:c16="http://schemas.microsoft.com/office/drawing/2014/chart" uri="{C3380CC4-5D6E-409C-BE32-E72D297353CC}">
              <c16:uniqueId val="{00000001-DDA5-4A75-A23E-6E215A43CE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37.409999999999997</c:v>
                </c:pt>
                <c:pt idx="1">
                  <c:v>39.31</c:v>
                </c:pt>
                <c:pt idx="2">
                  <c:v>41.22</c:v>
                </c:pt>
                <c:pt idx="3">
                  <c:v>43.08</c:v>
                </c:pt>
                <c:pt idx="4">
                  <c:v>45</c:v>
                </c:pt>
              </c:numCache>
            </c:numRef>
          </c:val>
          <c:extLst>
            <c:ext xmlns:c16="http://schemas.microsoft.com/office/drawing/2014/chart" uri="{C3380CC4-5D6E-409C-BE32-E72D297353CC}">
              <c16:uniqueId val="{00000000-A30B-4D2D-B51B-CD1E484E504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24.1</c:v>
                </c:pt>
                <c:pt idx="2">
                  <c:v>19.93</c:v>
                </c:pt>
                <c:pt idx="3">
                  <c:v>21.94</c:v>
                </c:pt>
                <c:pt idx="4">
                  <c:v>29.42</c:v>
                </c:pt>
              </c:numCache>
            </c:numRef>
          </c:val>
          <c:smooth val="0"/>
          <c:extLst>
            <c:ext xmlns:c16="http://schemas.microsoft.com/office/drawing/2014/chart" uri="{C3380CC4-5D6E-409C-BE32-E72D297353CC}">
              <c16:uniqueId val="{00000001-A30B-4D2D-B51B-CD1E484E504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5A-433B-A748-6374BB7EA1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0.74</c:v>
                </c:pt>
              </c:numCache>
            </c:numRef>
          </c:val>
          <c:smooth val="0"/>
          <c:extLst>
            <c:ext xmlns:c16="http://schemas.microsoft.com/office/drawing/2014/chart" uri="{C3380CC4-5D6E-409C-BE32-E72D297353CC}">
              <c16:uniqueId val="{00000001-DB5A-433B-A748-6374BB7EA1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E3-4366-BA66-96B3B00689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22.02</c:v>
                </c:pt>
                <c:pt idx="1">
                  <c:v>15.73</c:v>
                </c:pt>
                <c:pt idx="2">
                  <c:v>18.2</c:v>
                </c:pt>
                <c:pt idx="3">
                  <c:v>19.059999999999999</c:v>
                </c:pt>
                <c:pt idx="4">
                  <c:v>26.07</c:v>
                </c:pt>
              </c:numCache>
            </c:numRef>
          </c:val>
          <c:smooth val="0"/>
          <c:extLst>
            <c:ext xmlns:c16="http://schemas.microsoft.com/office/drawing/2014/chart" uri="{C3380CC4-5D6E-409C-BE32-E72D297353CC}">
              <c16:uniqueId val="{00000001-50E3-4366-BA66-96B3B00689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73.98</c:v>
                </c:pt>
                <c:pt idx="1">
                  <c:v>84.63</c:v>
                </c:pt>
                <c:pt idx="2">
                  <c:v>94.28</c:v>
                </c:pt>
                <c:pt idx="3">
                  <c:v>82.43</c:v>
                </c:pt>
                <c:pt idx="4">
                  <c:v>69.2</c:v>
                </c:pt>
              </c:numCache>
            </c:numRef>
          </c:val>
          <c:extLst>
            <c:ext xmlns:c16="http://schemas.microsoft.com/office/drawing/2014/chart" uri="{C3380CC4-5D6E-409C-BE32-E72D297353CC}">
              <c16:uniqueId val="{00000000-12D5-4CAC-9610-794A7840FA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68.040000000000006</c:v>
                </c:pt>
                <c:pt idx="1">
                  <c:v>57.26</c:v>
                </c:pt>
                <c:pt idx="2">
                  <c:v>48.56</c:v>
                </c:pt>
                <c:pt idx="3">
                  <c:v>47.58</c:v>
                </c:pt>
                <c:pt idx="4">
                  <c:v>65.87</c:v>
                </c:pt>
              </c:numCache>
            </c:numRef>
          </c:val>
          <c:smooth val="0"/>
          <c:extLst>
            <c:ext xmlns:c16="http://schemas.microsoft.com/office/drawing/2014/chart" uri="{C3380CC4-5D6E-409C-BE32-E72D297353CC}">
              <c16:uniqueId val="{00000001-12D5-4CAC-9610-794A7840FA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414.34</c:v>
                </c:pt>
                <c:pt idx="1">
                  <c:v>368.24</c:v>
                </c:pt>
                <c:pt idx="2">
                  <c:v>319.39</c:v>
                </c:pt>
                <c:pt idx="3">
                  <c:v>288.26</c:v>
                </c:pt>
                <c:pt idx="4">
                  <c:v>243.25</c:v>
                </c:pt>
              </c:numCache>
            </c:numRef>
          </c:val>
          <c:extLst>
            <c:ext xmlns:c16="http://schemas.microsoft.com/office/drawing/2014/chart" uri="{C3380CC4-5D6E-409C-BE32-E72D297353CC}">
              <c16:uniqueId val="{00000000-AB30-4E84-8663-F6A96A5491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742.08</c:v>
                </c:pt>
              </c:numCache>
            </c:numRef>
          </c:val>
          <c:smooth val="0"/>
          <c:extLst>
            <c:ext xmlns:c16="http://schemas.microsoft.com/office/drawing/2014/chart" uri="{C3380CC4-5D6E-409C-BE32-E72D297353CC}">
              <c16:uniqueId val="{00000001-AB30-4E84-8663-F6A96A5491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136.38</c:v>
                </c:pt>
                <c:pt idx="1">
                  <c:v>155.30000000000001</c:v>
                </c:pt>
                <c:pt idx="2">
                  <c:v>138.47</c:v>
                </c:pt>
                <c:pt idx="3">
                  <c:v>129.38</c:v>
                </c:pt>
                <c:pt idx="4">
                  <c:v>115.59</c:v>
                </c:pt>
              </c:numCache>
            </c:numRef>
          </c:val>
          <c:extLst>
            <c:ext xmlns:c16="http://schemas.microsoft.com/office/drawing/2014/chart" uri="{C3380CC4-5D6E-409C-BE32-E72D297353CC}">
              <c16:uniqueId val="{00000000-62BD-4262-852E-97338760D4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86.51</c:v>
                </c:pt>
              </c:numCache>
            </c:numRef>
          </c:val>
          <c:smooth val="0"/>
          <c:extLst>
            <c:ext xmlns:c16="http://schemas.microsoft.com/office/drawing/2014/chart" uri="{C3380CC4-5D6E-409C-BE32-E72D297353CC}">
              <c16:uniqueId val="{00000001-62BD-4262-852E-97338760D4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145.19</c:v>
                </c:pt>
                <c:pt idx="1">
                  <c:v>127.77</c:v>
                </c:pt>
                <c:pt idx="2">
                  <c:v>135.54</c:v>
                </c:pt>
                <c:pt idx="3">
                  <c:v>153.38</c:v>
                </c:pt>
                <c:pt idx="4">
                  <c:v>171.92</c:v>
                </c:pt>
              </c:numCache>
            </c:numRef>
          </c:val>
          <c:extLst>
            <c:ext xmlns:c16="http://schemas.microsoft.com/office/drawing/2014/chart" uri="{C3380CC4-5D6E-409C-BE32-E72D297353CC}">
              <c16:uniqueId val="{00000000-A707-4C64-B1D1-B62FAE8739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188.24</c:v>
                </c:pt>
              </c:numCache>
            </c:numRef>
          </c:val>
          <c:smooth val="0"/>
          <c:extLst>
            <c:ext xmlns:c16="http://schemas.microsoft.com/office/drawing/2014/chart" uri="{C3380CC4-5D6E-409C-BE32-E72D297353CC}">
              <c16:uniqueId val="{00000001-A707-4C64-B1D1-B62FAE8739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新潟県　魚沼市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51">
        <f>データ!S6</f>
        <v>33722</v>
      </c>
      <c r="AM8" s="51"/>
      <c r="AN8" s="51"/>
      <c r="AO8" s="51"/>
      <c r="AP8" s="51"/>
      <c r="AQ8" s="51"/>
      <c r="AR8" s="51"/>
      <c r="AS8" s="51"/>
      <c r="AT8" s="52">
        <f>データ!T6</f>
        <v>946.76</v>
      </c>
      <c r="AU8" s="52"/>
      <c r="AV8" s="52"/>
      <c r="AW8" s="52"/>
      <c r="AX8" s="52"/>
      <c r="AY8" s="52"/>
      <c r="AZ8" s="52"/>
      <c r="BA8" s="52"/>
      <c r="BB8" s="52">
        <f>データ!U6</f>
        <v>35.619999999999997</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78.53</v>
      </c>
      <c r="J10" s="52"/>
      <c r="K10" s="52"/>
      <c r="L10" s="52"/>
      <c r="M10" s="52"/>
      <c r="N10" s="52"/>
      <c r="O10" s="52"/>
      <c r="P10" s="52">
        <f>データ!P6</f>
        <v>60.17</v>
      </c>
      <c r="Q10" s="52"/>
      <c r="R10" s="52"/>
      <c r="S10" s="52"/>
      <c r="T10" s="52"/>
      <c r="U10" s="52"/>
      <c r="V10" s="52"/>
      <c r="W10" s="52">
        <f>データ!Q6</f>
        <v>82.39</v>
      </c>
      <c r="X10" s="52"/>
      <c r="Y10" s="52"/>
      <c r="Z10" s="52"/>
      <c r="AA10" s="52"/>
      <c r="AB10" s="52"/>
      <c r="AC10" s="52"/>
      <c r="AD10" s="51">
        <f>データ!R6</f>
        <v>4114</v>
      </c>
      <c r="AE10" s="51"/>
      <c r="AF10" s="51"/>
      <c r="AG10" s="51"/>
      <c r="AH10" s="51"/>
      <c r="AI10" s="51"/>
      <c r="AJ10" s="51"/>
      <c r="AK10" s="2"/>
      <c r="AL10" s="51">
        <f>データ!V6</f>
        <v>20120</v>
      </c>
      <c r="AM10" s="51"/>
      <c r="AN10" s="51"/>
      <c r="AO10" s="51"/>
      <c r="AP10" s="51"/>
      <c r="AQ10" s="51"/>
      <c r="AR10" s="51"/>
      <c r="AS10" s="51"/>
      <c r="AT10" s="52">
        <f>データ!W6</f>
        <v>8.84</v>
      </c>
      <c r="AU10" s="52"/>
      <c r="AV10" s="52"/>
      <c r="AW10" s="52"/>
      <c r="AX10" s="52"/>
      <c r="AY10" s="52"/>
      <c r="AZ10" s="52"/>
      <c r="BA10" s="52"/>
      <c r="BB10" s="52">
        <f>データ!X6</f>
        <v>2276.02</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Wau1E1w4t+FcXip1kH40Edab8LXYhHVRtPPplOHF4RFBHmjrg5W9rTpvosfJbAiziJ1X1x5x77IIK1mtdrhrtw==" saltValue="qDe0bPPZX0v5oOO6qYBx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152251</v>
      </c>
      <c r="D6" s="19">
        <f t="shared" si="3"/>
        <v>46</v>
      </c>
      <c r="E6" s="19">
        <f t="shared" si="3"/>
        <v>17</v>
      </c>
      <c r="F6" s="19">
        <f t="shared" si="3"/>
        <v>1</v>
      </c>
      <c r="G6" s="19">
        <f t="shared" si="3"/>
        <v>0</v>
      </c>
      <c r="H6" s="19" t="str">
        <f t="shared" si="3"/>
        <v>新潟県　魚沼市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78.53</v>
      </c>
      <c r="P6" s="20">
        <f t="shared" si="3"/>
        <v>60.17</v>
      </c>
      <c r="Q6" s="20">
        <f t="shared" si="3"/>
        <v>82.39</v>
      </c>
      <c r="R6" s="20">
        <f t="shared" si="3"/>
        <v>4114</v>
      </c>
      <c r="S6" s="20">
        <f t="shared" si="3"/>
        <v>33722</v>
      </c>
      <c r="T6" s="20">
        <f t="shared" si="3"/>
        <v>946.76</v>
      </c>
      <c r="U6" s="20">
        <f t="shared" si="3"/>
        <v>35.619999999999997</v>
      </c>
      <c r="V6" s="20">
        <f t="shared" si="3"/>
        <v>20120</v>
      </c>
      <c r="W6" s="20">
        <f t="shared" si="3"/>
        <v>8.84</v>
      </c>
      <c r="X6" s="20">
        <f t="shared" si="3"/>
        <v>2276.02</v>
      </c>
      <c r="Y6" s="21">
        <f>IF(Y7="",NA(),Y7)</f>
        <v>113.49</v>
      </c>
      <c r="Z6" s="21">
        <f t="shared" ref="Z6:AH6" si="4">IF(Z7="",NA(),Z7)</f>
        <v>117.65</v>
      </c>
      <c r="AA6" s="21">
        <f t="shared" si="4"/>
        <v>116.8</v>
      </c>
      <c r="AB6" s="21">
        <f t="shared" si="4"/>
        <v>111.45</v>
      </c>
      <c r="AC6" s="21">
        <f t="shared" si="4"/>
        <v>107.22</v>
      </c>
      <c r="AD6" s="21">
        <f t="shared" si="4"/>
        <v>106.83</v>
      </c>
      <c r="AE6" s="21">
        <f t="shared" si="4"/>
        <v>109.21</v>
      </c>
      <c r="AF6" s="21">
        <f t="shared" si="4"/>
        <v>107.81</v>
      </c>
      <c r="AG6" s="21">
        <f t="shared" si="4"/>
        <v>107.54</v>
      </c>
      <c r="AH6" s="21">
        <f t="shared" si="4"/>
        <v>105.35</v>
      </c>
      <c r="AI6" s="20" t="str">
        <f>IF(AI7="","",IF(AI7="-","【-】","【"&amp;SUBSTITUTE(TEXT(AI7,"#,##0.00"),"-","△")&amp;"】"))</f>
        <v>【106.11】</v>
      </c>
      <c r="AJ6" s="20">
        <f>IF(AJ7="",NA(),AJ7)</f>
        <v>0</v>
      </c>
      <c r="AK6" s="20">
        <f t="shared" ref="AK6:AS6" si="5">IF(AK7="",NA(),AK7)</f>
        <v>0</v>
      </c>
      <c r="AL6" s="20">
        <f t="shared" si="5"/>
        <v>0</v>
      </c>
      <c r="AM6" s="20">
        <f t="shared" si="5"/>
        <v>0</v>
      </c>
      <c r="AN6" s="20">
        <f t="shared" si="5"/>
        <v>0</v>
      </c>
      <c r="AO6" s="21">
        <f t="shared" si="5"/>
        <v>22.02</v>
      </c>
      <c r="AP6" s="21">
        <f t="shared" si="5"/>
        <v>15.73</v>
      </c>
      <c r="AQ6" s="21">
        <f t="shared" si="5"/>
        <v>18.2</v>
      </c>
      <c r="AR6" s="21">
        <f t="shared" si="5"/>
        <v>19.059999999999999</v>
      </c>
      <c r="AS6" s="21">
        <f t="shared" si="5"/>
        <v>26.07</v>
      </c>
      <c r="AT6" s="20" t="str">
        <f>IF(AT7="","",IF(AT7="-","【-】","【"&amp;SUBSTITUTE(TEXT(AT7,"#,##0.00"),"-","△")&amp;"】"))</f>
        <v>【3.15】</v>
      </c>
      <c r="AU6" s="21">
        <f>IF(AU7="",NA(),AU7)</f>
        <v>73.98</v>
      </c>
      <c r="AV6" s="21">
        <f t="shared" ref="AV6:BD6" si="6">IF(AV7="",NA(),AV7)</f>
        <v>84.63</v>
      </c>
      <c r="AW6" s="21">
        <f t="shared" si="6"/>
        <v>94.28</v>
      </c>
      <c r="AX6" s="21">
        <f t="shared" si="6"/>
        <v>82.43</v>
      </c>
      <c r="AY6" s="21">
        <f t="shared" si="6"/>
        <v>69.2</v>
      </c>
      <c r="AZ6" s="21">
        <f t="shared" si="6"/>
        <v>68.040000000000006</v>
      </c>
      <c r="BA6" s="21">
        <f t="shared" si="6"/>
        <v>57.26</v>
      </c>
      <c r="BB6" s="21">
        <f t="shared" si="6"/>
        <v>48.56</v>
      </c>
      <c r="BC6" s="21">
        <f t="shared" si="6"/>
        <v>47.58</v>
      </c>
      <c r="BD6" s="21">
        <f t="shared" si="6"/>
        <v>65.87</v>
      </c>
      <c r="BE6" s="20" t="str">
        <f>IF(BE7="","",IF(BE7="-","【-】","【"&amp;SUBSTITUTE(TEXT(BE7,"#,##0.00"),"-","△")&amp;"】"))</f>
        <v>【73.44】</v>
      </c>
      <c r="BF6" s="21">
        <f>IF(BF7="",NA(),BF7)</f>
        <v>414.34</v>
      </c>
      <c r="BG6" s="21">
        <f t="shared" ref="BG6:BO6" si="7">IF(BG7="",NA(),BG7)</f>
        <v>368.24</v>
      </c>
      <c r="BH6" s="21">
        <f t="shared" si="7"/>
        <v>319.39</v>
      </c>
      <c r="BI6" s="21">
        <f t="shared" si="7"/>
        <v>288.26</v>
      </c>
      <c r="BJ6" s="21">
        <f t="shared" si="7"/>
        <v>243.25</v>
      </c>
      <c r="BK6" s="21">
        <f t="shared" si="7"/>
        <v>1048.23</v>
      </c>
      <c r="BL6" s="21">
        <f t="shared" si="7"/>
        <v>1130.42</v>
      </c>
      <c r="BM6" s="21">
        <f t="shared" si="7"/>
        <v>1245.0999999999999</v>
      </c>
      <c r="BN6" s="21">
        <f t="shared" si="7"/>
        <v>1108.8</v>
      </c>
      <c r="BO6" s="21">
        <f t="shared" si="7"/>
        <v>742.08</v>
      </c>
      <c r="BP6" s="20" t="str">
        <f>IF(BP7="","",IF(BP7="-","【-】","【"&amp;SUBSTITUTE(TEXT(BP7,"#,##0.00"),"-","△")&amp;"】"))</f>
        <v>【652.82】</v>
      </c>
      <c r="BQ6" s="21">
        <f>IF(BQ7="",NA(),BQ7)</f>
        <v>136.38</v>
      </c>
      <c r="BR6" s="21">
        <f t="shared" ref="BR6:BZ6" si="8">IF(BR7="",NA(),BR7)</f>
        <v>155.30000000000001</v>
      </c>
      <c r="BS6" s="21">
        <f t="shared" si="8"/>
        <v>138.47</v>
      </c>
      <c r="BT6" s="21">
        <f t="shared" si="8"/>
        <v>129.38</v>
      </c>
      <c r="BU6" s="21">
        <f t="shared" si="8"/>
        <v>115.59</v>
      </c>
      <c r="BV6" s="21">
        <f t="shared" si="8"/>
        <v>78.92</v>
      </c>
      <c r="BW6" s="21">
        <f t="shared" si="8"/>
        <v>74.17</v>
      </c>
      <c r="BX6" s="21">
        <f t="shared" si="8"/>
        <v>79.77</v>
      </c>
      <c r="BY6" s="21">
        <f t="shared" si="8"/>
        <v>79.63</v>
      </c>
      <c r="BZ6" s="21">
        <f t="shared" si="8"/>
        <v>86.51</v>
      </c>
      <c r="CA6" s="20" t="str">
        <f>IF(CA7="","",IF(CA7="-","【-】","【"&amp;SUBSTITUTE(TEXT(CA7,"#,##0.00"),"-","△")&amp;"】"))</f>
        <v>【97.61】</v>
      </c>
      <c r="CB6" s="21">
        <f>IF(CB7="",NA(),CB7)</f>
        <v>145.19</v>
      </c>
      <c r="CC6" s="21">
        <f t="shared" ref="CC6:CK6" si="9">IF(CC7="",NA(),CC7)</f>
        <v>127.77</v>
      </c>
      <c r="CD6" s="21">
        <f t="shared" si="9"/>
        <v>135.54</v>
      </c>
      <c r="CE6" s="21">
        <f t="shared" si="9"/>
        <v>153.38</v>
      </c>
      <c r="CF6" s="21">
        <f t="shared" si="9"/>
        <v>171.92</v>
      </c>
      <c r="CG6" s="21">
        <f t="shared" si="9"/>
        <v>220.31</v>
      </c>
      <c r="CH6" s="21">
        <f t="shared" si="9"/>
        <v>230.95</v>
      </c>
      <c r="CI6" s="21">
        <f t="shared" si="9"/>
        <v>214.56</v>
      </c>
      <c r="CJ6" s="21">
        <f t="shared" si="9"/>
        <v>213.66</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49.68</v>
      </c>
      <c r="CS6" s="21">
        <f t="shared" si="10"/>
        <v>49.27</v>
      </c>
      <c r="CT6" s="21">
        <f t="shared" si="10"/>
        <v>49.47</v>
      </c>
      <c r="CU6" s="21">
        <f t="shared" si="10"/>
        <v>48.19</v>
      </c>
      <c r="CV6" s="21">
        <f t="shared" si="10"/>
        <v>54.86</v>
      </c>
      <c r="CW6" s="20" t="str">
        <f>IF(CW7="","",IF(CW7="-","【-】","【"&amp;SUBSTITUTE(TEXT(CW7,"#,##0.00"),"-","△")&amp;"】"))</f>
        <v>【59.10】</v>
      </c>
      <c r="CX6" s="21">
        <f>IF(CX7="",NA(),CX7)</f>
        <v>96.37</v>
      </c>
      <c r="CY6" s="21">
        <f t="shared" ref="CY6:DG6" si="11">IF(CY7="",NA(),CY7)</f>
        <v>96.64</v>
      </c>
      <c r="CZ6" s="21">
        <f t="shared" si="11"/>
        <v>96.82</v>
      </c>
      <c r="DA6" s="21">
        <f t="shared" si="11"/>
        <v>96.98</v>
      </c>
      <c r="DB6" s="21">
        <f t="shared" si="11"/>
        <v>97.15</v>
      </c>
      <c r="DC6" s="21">
        <f t="shared" si="11"/>
        <v>83.35</v>
      </c>
      <c r="DD6" s="21">
        <f t="shared" si="11"/>
        <v>83.16</v>
      </c>
      <c r="DE6" s="21">
        <f t="shared" si="11"/>
        <v>82.06</v>
      </c>
      <c r="DF6" s="21">
        <f t="shared" si="11"/>
        <v>82.26</v>
      </c>
      <c r="DG6" s="21">
        <f t="shared" si="11"/>
        <v>91.37</v>
      </c>
      <c r="DH6" s="20" t="str">
        <f>IF(DH7="","",IF(DH7="-","【-】","【"&amp;SUBSTITUTE(TEXT(DH7,"#,##0.00"),"-","△")&amp;"】"))</f>
        <v>【95.82】</v>
      </c>
      <c r="DI6" s="21">
        <f>IF(DI7="",NA(),DI7)</f>
        <v>37.409999999999997</v>
      </c>
      <c r="DJ6" s="21">
        <f t="shared" ref="DJ6:DR6" si="12">IF(DJ7="",NA(),DJ7)</f>
        <v>39.31</v>
      </c>
      <c r="DK6" s="21">
        <f t="shared" si="12"/>
        <v>41.22</v>
      </c>
      <c r="DL6" s="21">
        <f t="shared" si="12"/>
        <v>43.08</v>
      </c>
      <c r="DM6" s="21">
        <f t="shared" si="12"/>
        <v>45</v>
      </c>
      <c r="DN6" s="21">
        <f t="shared" si="12"/>
        <v>26.06</v>
      </c>
      <c r="DO6" s="21">
        <f t="shared" si="12"/>
        <v>24.1</v>
      </c>
      <c r="DP6" s="21">
        <f t="shared" si="12"/>
        <v>19.93</v>
      </c>
      <c r="DQ6" s="21">
        <f t="shared" si="12"/>
        <v>21.94</v>
      </c>
      <c r="DR6" s="21">
        <f t="shared" si="12"/>
        <v>29.42</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0.74</v>
      </c>
      <c r="ED6" s="20" t="str">
        <f>IF(ED7="","",IF(ED7="-","【-】","【"&amp;SUBSTITUTE(TEXT(ED7,"#,##0.00"),"-","△")&amp;"】"))</f>
        <v>【7.62】</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7.0000000000000007E-2</v>
      </c>
      <c r="EO6" s="20" t="str">
        <f>IF(EO7="","",IF(EO7="-","【-】","【"&amp;SUBSTITUTE(TEXT(EO7,"#,##0.00"),"-","△")&amp;"】"))</f>
        <v>【0.23】</v>
      </c>
    </row>
    <row r="7" spans="1:148" s="22" customFormat="1" x14ac:dyDescent="0.15">
      <c r="A7" s="14"/>
      <c r="B7" s="23">
        <v>2022</v>
      </c>
      <c r="C7" s="23">
        <v>152251</v>
      </c>
      <c r="D7" s="23">
        <v>46</v>
      </c>
      <c r="E7" s="23">
        <v>17</v>
      </c>
      <c r="F7" s="23">
        <v>1</v>
      </c>
      <c r="G7" s="23">
        <v>0</v>
      </c>
      <c r="H7" s="23" t="s">
        <v>96</v>
      </c>
      <c r="I7" s="23" t="s">
        <v>97</v>
      </c>
      <c r="J7" s="23" t="s">
        <v>98</v>
      </c>
      <c r="K7" s="23" t="s">
        <v>99</v>
      </c>
      <c r="L7" s="23" t="s">
        <v>100</v>
      </c>
      <c r="M7" s="23" t="s">
        <v>101</v>
      </c>
      <c r="N7" s="24" t="s">
        <v>102</v>
      </c>
      <c r="O7" s="24">
        <v>78.53</v>
      </c>
      <c r="P7" s="24">
        <v>60.17</v>
      </c>
      <c r="Q7" s="24">
        <v>82.39</v>
      </c>
      <c r="R7" s="24">
        <v>4114</v>
      </c>
      <c r="S7" s="24">
        <v>33722</v>
      </c>
      <c r="T7" s="24">
        <v>946.76</v>
      </c>
      <c r="U7" s="24">
        <v>35.619999999999997</v>
      </c>
      <c r="V7" s="24">
        <v>20120</v>
      </c>
      <c r="W7" s="24">
        <v>8.84</v>
      </c>
      <c r="X7" s="24">
        <v>2276.02</v>
      </c>
      <c r="Y7" s="24">
        <v>113.49</v>
      </c>
      <c r="Z7" s="24">
        <v>117.65</v>
      </c>
      <c r="AA7" s="24">
        <v>116.8</v>
      </c>
      <c r="AB7" s="24">
        <v>111.45</v>
      </c>
      <c r="AC7" s="24">
        <v>107.22</v>
      </c>
      <c r="AD7" s="24">
        <v>106.83</v>
      </c>
      <c r="AE7" s="24">
        <v>109.21</v>
      </c>
      <c r="AF7" s="24">
        <v>107.81</v>
      </c>
      <c r="AG7" s="24">
        <v>107.54</v>
      </c>
      <c r="AH7" s="24">
        <v>105.35</v>
      </c>
      <c r="AI7" s="24">
        <v>106.11</v>
      </c>
      <c r="AJ7" s="24">
        <v>0</v>
      </c>
      <c r="AK7" s="24">
        <v>0</v>
      </c>
      <c r="AL7" s="24">
        <v>0</v>
      </c>
      <c r="AM7" s="24">
        <v>0</v>
      </c>
      <c r="AN7" s="24">
        <v>0</v>
      </c>
      <c r="AO7" s="24">
        <v>22.02</v>
      </c>
      <c r="AP7" s="24">
        <v>15.73</v>
      </c>
      <c r="AQ7" s="24">
        <v>18.2</v>
      </c>
      <c r="AR7" s="24">
        <v>19.059999999999999</v>
      </c>
      <c r="AS7" s="24">
        <v>26.07</v>
      </c>
      <c r="AT7" s="24">
        <v>3.15</v>
      </c>
      <c r="AU7" s="24">
        <v>73.98</v>
      </c>
      <c r="AV7" s="24">
        <v>84.63</v>
      </c>
      <c r="AW7" s="24">
        <v>94.28</v>
      </c>
      <c r="AX7" s="24">
        <v>82.43</v>
      </c>
      <c r="AY7" s="24">
        <v>69.2</v>
      </c>
      <c r="AZ7" s="24">
        <v>68.040000000000006</v>
      </c>
      <c r="BA7" s="24">
        <v>57.26</v>
      </c>
      <c r="BB7" s="24">
        <v>48.56</v>
      </c>
      <c r="BC7" s="24">
        <v>47.58</v>
      </c>
      <c r="BD7" s="24">
        <v>65.87</v>
      </c>
      <c r="BE7" s="24">
        <v>73.44</v>
      </c>
      <c r="BF7" s="24">
        <v>414.34</v>
      </c>
      <c r="BG7" s="24">
        <v>368.24</v>
      </c>
      <c r="BH7" s="24">
        <v>319.39</v>
      </c>
      <c r="BI7" s="24">
        <v>288.26</v>
      </c>
      <c r="BJ7" s="24">
        <v>243.25</v>
      </c>
      <c r="BK7" s="24">
        <v>1048.23</v>
      </c>
      <c r="BL7" s="24">
        <v>1130.42</v>
      </c>
      <c r="BM7" s="24">
        <v>1245.0999999999999</v>
      </c>
      <c r="BN7" s="24">
        <v>1108.8</v>
      </c>
      <c r="BO7" s="24">
        <v>742.08</v>
      </c>
      <c r="BP7" s="24">
        <v>652.82000000000005</v>
      </c>
      <c r="BQ7" s="24">
        <v>136.38</v>
      </c>
      <c r="BR7" s="24">
        <v>155.30000000000001</v>
      </c>
      <c r="BS7" s="24">
        <v>138.47</v>
      </c>
      <c r="BT7" s="24">
        <v>129.38</v>
      </c>
      <c r="BU7" s="24">
        <v>115.59</v>
      </c>
      <c r="BV7" s="24">
        <v>78.92</v>
      </c>
      <c r="BW7" s="24">
        <v>74.17</v>
      </c>
      <c r="BX7" s="24">
        <v>79.77</v>
      </c>
      <c r="BY7" s="24">
        <v>79.63</v>
      </c>
      <c r="BZ7" s="24">
        <v>86.51</v>
      </c>
      <c r="CA7" s="24">
        <v>97.61</v>
      </c>
      <c r="CB7" s="24">
        <v>145.19</v>
      </c>
      <c r="CC7" s="24">
        <v>127.77</v>
      </c>
      <c r="CD7" s="24">
        <v>135.54</v>
      </c>
      <c r="CE7" s="24">
        <v>153.38</v>
      </c>
      <c r="CF7" s="24">
        <v>171.92</v>
      </c>
      <c r="CG7" s="24">
        <v>220.31</v>
      </c>
      <c r="CH7" s="24">
        <v>230.95</v>
      </c>
      <c r="CI7" s="24">
        <v>214.56</v>
      </c>
      <c r="CJ7" s="24">
        <v>213.66</v>
      </c>
      <c r="CK7" s="24">
        <v>188.24</v>
      </c>
      <c r="CL7" s="24">
        <v>138.29</v>
      </c>
      <c r="CM7" s="24" t="s">
        <v>102</v>
      </c>
      <c r="CN7" s="24" t="s">
        <v>102</v>
      </c>
      <c r="CO7" s="24" t="s">
        <v>102</v>
      </c>
      <c r="CP7" s="24" t="s">
        <v>102</v>
      </c>
      <c r="CQ7" s="24" t="s">
        <v>102</v>
      </c>
      <c r="CR7" s="24">
        <v>49.68</v>
      </c>
      <c r="CS7" s="24">
        <v>49.27</v>
      </c>
      <c r="CT7" s="24">
        <v>49.47</v>
      </c>
      <c r="CU7" s="24">
        <v>48.19</v>
      </c>
      <c r="CV7" s="24">
        <v>54.86</v>
      </c>
      <c r="CW7" s="24">
        <v>59.1</v>
      </c>
      <c r="CX7" s="24">
        <v>96.37</v>
      </c>
      <c r="CY7" s="24">
        <v>96.64</v>
      </c>
      <c r="CZ7" s="24">
        <v>96.82</v>
      </c>
      <c r="DA7" s="24">
        <v>96.98</v>
      </c>
      <c r="DB7" s="24">
        <v>97.15</v>
      </c>
      <c r="DC7" s="24">
        <v>83.35</v>
      </c>
      <c r="DD7" s="24">
        <v>83.16</v>
      </c>
      <c r="DE7" s="24">
        <v>82.06</v>
      </c>
      <c r="DF7" s="24">
        <v>82.26</v>
      </c>
      <c r="DG7" s="24">
        <v>91.37</v>
      </c>
      <c r="DH7" s="24">
        <v>95.82</v>
      </c>
      <c r="DI7" s="24">
        <v>37.409999999999997</v>
      </c>
      <c r="DJ7" s="24">
        <v>39.31</v>
      </c>
      <c r="DK7" s="24">
        <v>41.22</v>
      </c>
      <c r="DL7" s="24">
        <v>43.08</v>
      </c>
      <c r="DM7" s="24">
        <v>45</v>
      </c>
      <c r="DN7" s="24">
        <v>26.06</v>
      </c>
      <c r="DO7" s="24">
        <v>24.1</v>
      </c>
      <c r="DP7" s="24">
        <v>19.93</v>
      </c>
      <c r="DQ7" s="24">
        <v>21.94</v>
      </c>
      <c r="DR7" s="24">
        <v>29.42</v>
      </c>
      <c r="DS7" s="24">
        <v>39.74</v>
      </c>
      <c r="DT7" s="24">
        <v>0</v>
      </c>
      <c r="DU7" s="24">
        <v>0</v>
      </c>
      <c r="DV7" s="24">
        <v>0</v>
      </c>
      <c r="DW7" s="24">
        <v>0</v>
      </c>
      <c r="DX7" s="24">
        <v>0</v>
      </c>
      <c r="DY7" s="24">
        <v>0</v>
      </c>
      <c r="DZ7" s="24">
        <v>0</v>
      </c>
      <c r="EA7" s="24">
        <v>0</v>
      </c>
      <c r="EB7" s="24">
        <v>0</v>
      </c>
      <c r="EC7" s="24">
        <v>0.74</v>
      </c>
      <c r="ED7" s="24">
        <v>7.62</v>
      </c>
      <c r="EE7" s="24">
        <v>0</v>
      </c>
      <c r="EF7" s="24">
        <v>0</v>
      </c>
      <c r="EG7" s="24">
        <v>0</v>
      </c>
      <c r="EH7" s="24">
        <v>0</v>
      </c>
      <c r="EI7" s="24">
        <v>0</v>
      </c>
      <c r="EJ7" s="24">
        <v>0.12</v>
      </c>
      <c r="EK7" s="24">
        <v>0.1</v>
      </c>
      <c r="EL7" s="24">
        <v>0.32</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U6950</cp:lastModifiedBy>
  <cp:lastPrinted>2024-01-25T05:27:12Z</cp:lastPrinted>
  <dcterms:created xsi:type="dcterms:W3CDTF">2023-12-12T00:46:00Z</dcterms:created>
  <dcterms:modified xsi:type="dcterms:W3CDTF">2024-01-25T05:31:05Z</dcterms:modified>
  <cp:category/>
</cp:coreProperties>
</file>