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29.98.19\share\40共有\250庶務係\104 経営・収支計画\R05年度\060116 公営企業に係る経営比較分析表(令和4年度)の分析等について\提出\"/>
    </mc:Choice>
  </mc:AlternateContent>
  <xr:revisionPtr revIDLastSave="0" documentId="13_ncr:1_{0EA1CDE1-FA0E-4684-99A3-02168AAFFD96}" xr6:coauthVersionLast="36" xr6:coauthVersionMax="36" xr10:uidLastSave="{00000000-0000-0000-0000-000000000000}"/>
  <workbookProtection workbookAlgorithmName="SHA-512" workbookHashValue="RhLgXHsGuqG2GOKErfFwP82xwTj6nXR+AKXQJ8fyaX48wsW1UMC2sDhIxHSg9+6rJwWE0pH9f5iAABiz8cLB+Q==" workbookSaltValue="WmubhgKrsXWQ9cH6cB60dA==" workbookSpinCount="100000" lockStructure="1"/>
  <bookViews>
    <workbookView xWindow="0" yWindow="0" windowWidth="28800" windowHeight="119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<sst xmlns="http://schemas.openxmlformats.org/spreadsheetml/2006/main" count="231" uniqueCount="117">
  <si>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</si>
  <si>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</si>
  <si>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</si>
  <si>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</si>
  <si>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</si>
  <si>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</si>
  <si>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</si>
  <si>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</si>
  <si>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</si>
  <si>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</si>
  <si>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</si>
  <si>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</si>
  <si>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</si>
  <si>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</si>
  <si>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</si>
  <si>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</si>
  <si>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</si>
  <si>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</si>
  <si>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</si>
  <si>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</si>
  <si>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</si>
  <si>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</si>
  <si>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</si>
  <si>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</si>
  <si>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</si>
  <si>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</si>
  <si>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</si>
  <si>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</si>
  <si>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</si>
  <si>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</si>
  <si>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</si>
  <si>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</si>
  <si>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</si>
  <si>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</si>
  <si>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</si>
  <si>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</si>
  <si>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</si>
  <si>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</si>
  <si>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</si>
  <si>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</si>
  <si>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</si>
  <si>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</si>
  <si>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</si>
  <si>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</si>
  <si>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</si>
  <si>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</si>
  <si>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</si>
  <si>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</si>
  <si>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</si>
  <si>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</si>
  <si>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</si>
  <si>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</si>
  <si>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</si>
  <si>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</si>
  <si>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</si>
  <si>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</si>
  <si>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</si>
  <si>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</si>
  <si>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</si>
  <si>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</si>
  <si>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</si>
  <si>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</si>
  <si>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</si>
  <si>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</si>
  <si>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</si>
  <si>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</si>
  <si>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</si>
  <si>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</si>
  <si>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</si>
  <si>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</si>
  <si>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</si>
  <si>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</si>
  <si>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</si>
  <si>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</si>
  <si>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</si>
  <si>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</si>
  <si>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</si>
  <si>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</si>
  <si>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</si>
  <si>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</si>
  <si>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</si>
  <si>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</si>
  <si>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</si>
  <si>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</si>
  <si>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</si>
  <si>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</si>
  <si>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</si>
  <si>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</si>
  <si>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</si>
  <si>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</si>
  <si>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</si>
  <si>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</si>
  <si>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</si>
  <si>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</si>
  <si>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</si>
  <si>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</si>
  <si>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魚沼市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</si>
  <si>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</si>
  <si>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</si>
  <si>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</si>
  <si>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</si>
  <si>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</si>
  <si>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</si>
  <si>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</si>
  <si>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</si>
  <si>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</si>
  <si>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</si>
  <si>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</si>
  <si>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</si>
  <si>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</si>
  <si>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</si>
  <si>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</si>
  <si>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</si>
  <si>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</si>
  <si>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・集落が散在し、小規模な処理区設定となっており、施設（設備）が多数存在している。
・有形固定資産減価償却率は、整備がほぼ完了し、区域拡張に係る大きな投資はないため、償却が進んでいくことによる逓増傾向にある。
・管渠は、老朽化による更新の時期となっていないが、中越大震災や豪雪地の特性による損傷が一部で見られ、維持管理の中で必要な修繕や更新を実施する必要がある。また、不明水が多くなっており、引き続き箇所の特定とその対応が必要となっている。
・管渠改善率は、中越大震災で被災した管渠の復旧のために管渠更新や更正、処理区の接続等へ投資したことにより、その後、改善が必要な管渠が無い状況が続いている。</t>
    <phoneticPr fontId="4"/>
  </si>
  <si>
    <t>・経常収支比率については、今年度は燃料費高騰に伴う動力費の上昇により、健全経営の水準に達していない。（令和2年度は収益認識に関する会計基準の変更により、使用料収入や有収水量が例年と比べ1ヶ月分多く計上されている。）
・流動比率は、企業債残高が年々減少していること等から全体的には緩やかに上昇している。
・企業債残高対事業規模比率は、過去の整備に係る企業債残高が大きいため、単年度収益に対する企業債残高が大きくなっているが、類似団体との比較では企業債残高が低いことを示している。
・経費回収率は、経費が使用料を上回っており、処理費用を回収できておらず、類似団体との比較でも高い状況である。
・汚水処理原価は、整備がほぼ完了し接続率も高く、経年で平均的である。費用縮減の効果もあり類似団体平均を下回ったものの、一般会計負担金の減少に伴い、処理原価の上昇が見込まれる。
・施設利用率については、処理量は前年と変わらないがその後の利用率は上昇しているが、依然として低い状況が続いている。そのため、今後も、施設の統廃合等により、引き続き利用率の向上を図って行く。</t>
    <rPh sb="17" eb="19">
      <t>ネンリョウ</t>
    </rPh>
    <rPh sb="23" eb="24">
      <t>トモナ</t>
    </rPh>
    <rPh sb="426" eb="427">
      <t>ネン</t>
    </rPh>
    <rPh sb="456" eb="458">
      <t>イゼン</t>
    </rPh>
    <rPh sb="461" eb="462">
      <t>ヒク</t>
    </rPh>
    <rPh sb="463" eb="465">
      <t>ジョウキョウ</t>
    </rPh>
    <rPh sb="466" eb="467">
      <t>ツヅコンゴシセツトウハイゴウヒツヅリヨウリツコウジョウハカイ</t>
    </rPh>
    <phoneticPr fontId="4"/>
  </si>
  <si>
    <t>・整備はほぼ完了しており、事業は施設設備の維持管理が主な業務となっている。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も人口減少や節水志向等の影響を直に受け、使用料収入の減少が見込まれる。また、観光地に所在する処理施設もあり、天候や経済情勢等で入込客数が増減し、使用料収入に影響してくる。
・山間地という地域性から処理施設が多数存在していることから、今後、平成28年度に策定した「魚沼市下水道事業経営戦略」の進捗管理や計画見直しを行いながら、処理施設の統廃合等を進めていくとともに、経営の質と効率化を高め、市民サービスの安定的な継続が図られるよう運営するものとする。</t>
    <rPh sb="205" eb="207">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</si>
</sst>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CF-4D3E-9E76-4EC05F4462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FACF-4D3E-9E76-4EC05F4462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32.36</c:v>
                </c:pt>
                <c:pt idx="1">
                  <c:v>30.41</c:v>
                </c:pt>
                <c:pt idx="2">
                  <c:v>37.74</c:v>
                </c:pt>
                <c:pt idx="3">
                  <c:v>37.200000000000003</c:v>
                </c:pt>
                <c:pt idx="4">
                  <c:v>37.979999999999997</c:v>
                </c:pt>
              </c:numCache>
            </c:numRef>
          </c:val>
          <c:extLst>
            <c:ext xmlns:c16="http://schemas.microsoft.com/office/drawing/2014/chart" uri="{C3380CC4-5D6E-409C-BE32-E72D297353CC}">
              <c16:uniqueId val="{00000000-0E26-41C1-8A90-32AA3DACB9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0E26-41C1-8A90-32AA3DACB9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95.6</c:v>
                </c:pt>
                <c:pt idx="1">
                  <c:v>95.69</c:v>
                </c:pt>
                <c:pt idx="2">
                  <c:v>96.05</c:v>
                </c:pt>
                <c:pt idx="3">
                  <c:v>96.32</c:v>
                </c:pt>
                <c:pt idx="4">
                  <c:v>96.45</c:v>
                </c:pt>
              </c:numCache>
            </c:numRef>
          </c:val>
          <c:extLst>
            <c:ext xmlns:c16="http://schemas.microsoft.com/office/drawing/2014/chart" uri="{C3380CC4-5D6E-409C-BE32-E72D297353CC}">
              <c16:uniqueId val="{00000000-A545-41C7-92A8-217D1BB292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A545-41C7-92A8-217D1BB292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100.12</c:v>
                </c:pt>
                <c:pt idx="1">
                  <c:v>102.82</c:v>
                </c:pt>
                <c:pt idx="2">
                  <c:v>105.08</c:v>
                </c:pt>
                <c:pt idx="3">
                  <c:v>99</c:v>
                </c:pt>
                <c:pt idx="4">
                  <c:v>99.27</c:v>
                </c:pt>
              </c:numCache>
            </c:numRef>
          </c:val>
          <c:extLst>
            <c:ext xmlns:c16="http://schemas.microsoft.com/office/drawing/2014/chart" uri="{C3380CC4-5D6E-409C-BE32-E72D297353CC}">
              <c16:uniqueId val="{00000000-EBE9-4CBF-BC4A-1E6ED89673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EBE9-4CBF-BC4A-1E6ED89673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37.270000000000003</c:v>
                </c:pt>
                <c:pt idx="1">
                  <c:v>40.06</c:v>
                </c:pt>
                <c:pt idx="2">
                  <c:v>42.71</c:v>
                </c:pt>
                <c:pt idx="3">
                  <c:v>45.48</c:v>
                </c:pt>
                <c:pt idx="4">
                  <c:v>48.06</c:v>
                </c:pt>
              </c:numCache>
            </c:numRef>
          </c:val>
          <c:extLst>
            <c:ext xmlns:c16="http://schemas.microsoft.com/office/drawing/2014/chart" uri="{C3380CC4-5D6E-409C-BE32-E72D297353CC}">
              <c16:uniqueId val="{00000000-2730-471F-B8E0-FDEE4339AD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2730-471F-B8E0-FDEE4339AD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C2-4CE2-8CEA-E5DE26C0A7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9EC2-4CE2-8CEA-E5DE26C0A7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4C-4B27-98FA-BD50989B27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BE4C-4B27-98FA-BD50989B27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20.48</c:v>
                </c:pt>
                <c:pt idx="1">
                  <c:v>34.79</c:v>
                </c:pt>
                <c:pt idx="2">
                  <c:v>49.63</c:v>
                </c:pt>
                <c:pt idx="3">
                  <c:v>51.51</c:v>
                </c:pt>
                <c:pt idx="4">
                  <c:v>53.86</c:v>
                </c:pt>
              </c:numCache>
            </c:numRef>
          </c:val>
          <c:extLst>
            <c:ext xmlns:c16="http://schemas.microsoft.com/office/drawing/2014/chart" uri="{C3380CC4-5D6E-409C-BE32-E72D297353CC}">
              <c16:uniqueId val="{00000000-23E1-4A65-B97C-EBCC0AC93E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23E1-4A65-B97C-EBCC0AC93E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425.07</c:v>
                </c:pt>
                <c:pt idx="1">
                  <c:v>392.02</c:v>
                </c:pt>
                <c:pt idx="2">
                  <c:v>337.37</c:v>
                </c:pt>
                <c:pt idx="3">
                  <c:v>307.39</c:v>
                </c:pt>
                <c:pt idx="4">
                  <c:v>278.23</c:v>
                </c:pt>
              </c:numCache>
            </c:numRef>
          </c:val>
          <c:extLst>
            <c:ext xmlns:c16="http://schemas.microsoft.com/office/drawing/2014/chart" uri="{C3380CC4-5D6E-409C-BE32-E72D297353CC}">
              <c16:uniqueId val="{00000000-20EF-4284-830E-485D0A9844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20EF-4284-830E-485D0A9844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100.23</c:v>
                </c:pt>
                <c:pt idx="1">
                  <c:v>112.2</c:v>
                </c:pt>
                <c:pt idx="2">
                  <c:v>114.94</c:v>
                </c:pt>
                <c:pt idx="3">
                  <c:v>94.26</c:v>
                </c:pt>
                <c:pt idx="4">
                  <c:v>96.35</c:v>
                </c:pt>
              </c:numCache>
            </c:numRef>
          </c:val>
          <c:extLst>
            <c:ext xmlns:c16="http://schemas.microsoft.com/office/drawing/2014/chart" uri="{C3380CC4-5D6E-409C-BE32-E72D297353CC}">
              <c16:uniqueId val="{00000000-3932-4409-82F6-5976DAA35D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3932-4409-82F6-5976DAA35D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195.82</c:v>
                </c:pt>
                <c:pt idx="1">
                  <c:v>175.25</c:v>
                </c:pt>
                <c:pt idx="2">
                  <c:v>163.01</c:v>
                </c:pt>
                <c:pt idx="3">
                  <c:v>209.11</c:v>
                </c:pt>
                <c:pt idx="4">
                  <c:v>204.74</c:v>
                </c:pt>
              </c:numCache>
            </c:numRef>
          </c:val>
          <c:extLst>
            <c:ext xmlns:c16="http://schemas.microsoft.com/office/drawing/2014/chart" uri="{C3380CC4-5D6E-409C-BE32-E72D297353CC}">
              <c16:uniqueId val="{00000000-D584-4F79-B884-6295EFAADB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D584-4F79-B884-6295EFAADB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魚沼市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D1</v>
      </c>
      <c r="X8" s="77"/>
      <c r="Y8" s="77"/>
      <c r="Z8" s="77"/>
      <c r="AA8" s="77"/>
      <c r="AB8" s="77"/>
      <c r="AC8" s="77"/>
      <c r="AD8" s="78" t="str">
        <f>データ!$M$6</f>
        <v>非設置</v>
      </c>
      <c r="AE8" s="78"/>
      <c r="AF8" s="78"/>
      <c r="AG8" s="78"/>
      <c r="AH8" s="78"/>
      <c r="AI8" s="78"/>
      <c r="AJ8" s="78"/>
      <c r="AK8" s="3"/>
      <c r="AL8" s="51">
        <f>データ!S6</f>
        <v>33722</v>
      </c>
      <c r="AM8" s="51"/>
      <c r="AN8" s="51"/>
      <c r="AO8" s="51"/>
      <c r="AP8" s="51"/>
      <c r="AQ8" s="51"/>
      <c r="AR8" s="51"/>
      <c r="AS8" s="51"/>
      <c r="AT8" s="52">
        <f>データ!T6</f>
        <v>946.76</v>
      </c>
      <c r="AU8" s="52"/>
      <c r="AV8" s="52"/>
      <c r="AW8" s="52"/>
      <c r="AX8" s="52"/>
      <c r="AY8" s="52"/>
      <c r="AZ8" s="52"/>
      <c r="BA8" s="52"/>
      <c r="BB8" s="52">
        <f>データ!U6</f>
        <v>35.619999999999997</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81.58</v>
      </c>
      <c r="J10" s="52"/>
      <c r="K10" s="52"/>
      <c r="L10" s="52"/>
      <c r="M10" s="52"/>
      <c r="N10" s="52"/>
      <c r="O10" s="52"/>
      <c r="P10" s="52">
        <f>データ!P6</f>
        <v>21.79</v>
      </c>
      <c r="Q10" s="52"/>
      <c r="R10" s="52"/>
      <c r="S10" s="52"/>
      <c r="T10" s="52"/>
      <c r="U10" s="52"/>
      <c r="V10" s="52"/>
      <c r="W10" s="52">
        <f>データ!Q6</f>
        <v>74.59</v>
      </c>
      <c r="X10" s="52"/>
      <c r="Y10" s="52"/>
      <c r="Z10" s="52"/>
      <c r="AA10" s="52"/>
      <c r="AB10" s="52"/>
      <c r="AC10" s="52"/>
      <c r="AD10" s="51">
        <f>データ!R6</f>
        <v>4114</v>
      </c>
      <c r="AE10" s="51"/>
      <c r="AF10" s="51"/>
      <c r="AG10" s="51"/>
      <c r="AH10" s="51"/>
      <c r="AI10" s="51"/>
      <c r="AJ10" s="51"/>
      <c r="AK10" s="2"/>
      <c r="AL10" s="51">
        <f>データ!V6</f>
        <v>7287</v>
      </c>
      <c r="AM10" s="51"/>
      <c r="AN10" s="51"/>
      <c r="AO10" s="51"/>
      <c r="AP10" s="51"/>
      <c r="AQ10" s="51"/>
      <c r="AR10" s="51"/>
      <c r="AS10" s="51"/>
      <c r="AT10" s="52">
        <f>データ!W6</f>
        <v>4.53</v>
      </c>
      <c r="AU10" s="52"/>
      <c r="AV10" s="52"/>
      <c r="AW10" s="52"/>
      <c r="AX10" s="52"/>
      <c r="AY10" s="52"/>
      <c r="AZ10" s="52"/>
      <c r="BA10" s="52"/>
      <c r="BB10" s="52">
        <f>データ!X6</f>
        <v>1608.61</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eBm3Hoje4qH5gmJi5Eizq1FzQXQ436mKJ13BcBnhlwkdlL6ZSj9uAia8AAWxZX3e3C3ocLjQNf+NMyTfXnK3w==" saltValue="Ef+hlUUMZYGzEIMAqIOp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152251</v>
      </c>
      <c r="D6" s="19">
        <f t="shared" si="3"/>
        <v>46</v>
      </c>
      <c r="E6" s="19">
        <f t="shared" si="3"/>
        <v>17</v>
      </c>
      <c r="F6" s="19">
        <f t="shared" si="3"/>
        <v>4</v>
      </c>
      <c r="G6" s="19">
        <f t="shared" si="3"/>
        <v>0</v>
      </c>
      <c r="H6" s="19" t="str">
        <f t="shared" si="3"/>
        <v>新潟県　魚沼市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81.58</v>
      </c>
      <c r="P6" s="20">
        <f t="shared" si="3"/>
        <v>21.79</v>
      </c>
      <c r="Q6" s="20">
        <f t="shared" si="3"/>
        <v>74.59</v>
      </c>
      <c r="R6" s="20">
        <f t="shared" si="3"/>
        <v>4114</v>
      </c>
      <c r="S6" s="20">
        <f t="shared" si="3"/>
        <v>33722</v>
      </c>
      <c r="T6" s="20">
        <f t="shared" si="3"/>
        <v>946.76</v>
      </c>
      <c r="U6" s="20">
        <f t="shared" si="3"/>
        <v>35.619999999999997</v>
      </c>
      <c r="V6" s="20">
        <f t="shared" si="3"/>
        <v>7287</v>
      </c>
      <c r="W6" s="20">
        <f t="shared" si="3"/>
        <v>4.53</v>
      </c>
      <c r="X6" s="20">
        <f t="shared" si="3"/>
        <v>1608.61</v>
      </c>
      <c r="Y6" s="21">
        <f>IF(Y7="",NA(),Y7)</f>
        <v>100.12</v>
      </c>
      <c r="Z6" s="21">
        <f t="shared" ref="Z6:AH6" si="4">IF(Z7="",NA(),Z7)</f>
        <v>102.82</v>
      </c>
      <c r="AA6" s="21">
        <f t="shared" si="4"/>
        <v>105.08</v>
      </c>
      <c r="AB6" s="21">
        <f t="shared" si="4"/>
        <v>99</v>
      </c>
      <c r="AC6" s="21">
        <f t="shared" si="4"/>
        <v>99.27</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1">
        <f>IF(AU7="",NA(),AU7)</f>
        <v>20.48</v>
      </c>
      <c r="AV6" s="21">
        <f t="shared" ref="AV6:BD6" si="6">IF(AV7="",NA(),AV7)</f>
        <v>34.79</v>
      </c>
      <c r="AW6" s="21">
        <f t="shared" si="6"/>
        <v>49.63</v>
      </c>
      <c r="AX6" s="21">
        <f t="shared" si="6"/>
        <v>51.51</v>
      </c>
      <c r="AY6" s="21">
        <f t="shared" si="6"/>
        <v>53.86</v>
      </c>
      <c r="AZ6" s="21">
        <f t="shared" si="6"/>
        <v>60.67</v>
      </c>
      <c r="BA6" s="21">
        <f t="shared" si="6"/>
        <v>53.44</v>
      </c>
      <c r="BB6" s="21">
        <f t="shared" si="6"/>
        <v>46.85</v>
      </c>
      <c r="BC6" s="21">
        <f t="shared" si="6"/>
        <v>44.35</v>
      </c>
      <c r="BD6" s="21">
        <f t="shared" si="6"/>
        <v>41.51</v>
      </c>
      <c r="BE6" s="20" t="str">
        <f>IF(BE7="","",IF(BE7="-","【-】","【"&amp;SUBSTITUTE(TEXT(BE7,"#,##0.00"),"-","△")&amp;"】"))</f>
        <v>【44.25】</v>
      </c>
      <c r="BF6" s="21">
        <f>IF(BF7="",NA(),BF7)</f>
        <v>425.07</v>
      </c>
      <c r="BG6" s="21">
        <f t="shared" ref="BG6:BO6" si="7">IF(BG7="",NA(),BG7)</f>
        <v>392.02</v>
      </c>
      <c r="BH6" s="21">
        <f t="shared" si="7"/>
        <v>337.37</v>
      </c>
      <c r="BI6" s="21">
        <f t="shared" si="7"/>
        <v>307.39</v>
      </c>
      <c r="BJ6" s="21">
        <f t="shared" si="7"/>
        <v>278.23</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100.23</v>
      </c>
      <c r="BR6" s="21">
        <f t="shared" ref="BR6:BZ6" si="8">IF(BR7="",NA(),BR7)</f>
        <v>112.2</v>
      </c>
      <c r="BS6" s="21">
        <f t="shared" si="8"/>
        <v>114.94</v>
      </c>
      <c r="BT6" s="21">
        <f t="shared" si="8"/>
        <v>94.26</v>
      </c>
      <c r="BU6" s="21">
        <f t="shared" si="8"/>
        <v>96.35</v>
      </c>
      <c r="BV6" s="21">
        <f t="shared" si="8"/>
        <v>87.03</v>
      </c>
      <c r="BW6" s="21">
        <f t="shared" si="8"/>
        <v>84.3</v>
      </c>
      <c r="BX6" s="21">
        <f t="shared" si="8"/>
        <v>82.88</v>
      </c>
      <c r="BY6" s="21">
        <f t="shared" si="8"/>
        <v>82.53</v>
      </c>
      <c r="BZ6" s="21">
        <f t="shared" si="8"/>
        <v>81.81</v>
      </c>
      <c r="CA6" s="20" t="str">
        <f>IF(CA7="","",IF(CA7="-","【-】","【"&amp;SUBSTITUTE(TEXT(CA7,"#,##0.00"),"-","△")&amp;"】"))</f>
        <v>【73.78】</v>
      </c>
      <c r="CB6" s="21">
        <f>IF(CB7="",NA(),CB7)</f>
        <v>195.82</v>
      </c>
      <c r="CC6" s="21">
        <f t="shared" ref="CC6:CK6" si="9">IF(CC7="",NA(),CC7)</f>
        <v>175.25</v>
      </c>
      <c r="CD6" s="21">
        <f t="shared" si="9"/>
        <v>163.01</v>
      </c>
      <c r="CE6" s="21">
        <f t="shared" si="9"/>
        <v>209.11</v>
      </c>
      <c r="CF6" s="21">
        <f t="shared" si="9"/>
        <v>204.74</v>
      </c>
      <c r="CG6" s="21">
        <f t="shared" si="9"/>
        <v>177.02</v>
      </c>
      <c r="CH6" s="21">
        <f t="shared" si="9"/>
        <v>185.47</v>
      </c>
      <c r="CI6" s="21">
        <f t="shared" si="9"/>
        <v>187.76</v>
      </c>
      <c r="CJ6" s="21">
        <f t="shared" si="9"/>
        <v>190.48</v>
      </c>
      <c r="CK6" s="21">
        <f t="shared" si="9"/>
        <v>193.59</v>
      </c>
      <c r="CL6" s="20" t="str">
        <f>IF(CL7="","",IF(CL7="-","【-】","【"&amp;SUBSTITUTE(TEXT(CL7,"#,##0.00"),"-","△")&amp;"】"))</f>
        <v>【220.62】</v>
      </c>
      <c r="CM6" s="21">
        <f>IF(CM7="",NA(),CM7)</f>
        <v>32.36</v>
      </c>
      <c r="CN6" s="21">
        <f t="shared" ref="CN6:CV6" si="10">IF(CN7="",NA(),CN7)</f>
        <v>30.41</v>
      </c>
      <c r="CO6" s="21">
        <f t="shared" si="10"/>
        <v>37.74</v>
      </c>
      <c r="CP6" s="21">
        <f t="shared" si="10"/>
        <v>37.200000000000003</v>
      </c>
      <c r="CQ6" s="21">
        <f t="shared" si="10"/>
        <v>37.979999999999997</v>
      </c>
      <c r="CR6" s="21">
        <f t="shared" si="10"/>
        <v>46.17</v>
      </c>
      <c r="CS6" s="21">
        <f t="shared" si="10"/>
        <v>45.68</v>
      </c>
      <c r="CT6" s="21">
        <f t="shared" si="10"/>
        <v>45.87</v>
      </c>
      <c r="CU6" s="21">
        <f t="shared" si="10"/>
        <v>44.24</v>
      </c>
      <c r="CV6" s="21">
        <f t="shared" si="10"/>
        <v>45.3</v>
      </c>
      <c r="CW6" s="20" t="str">
        <f>IF(CW7="","",IF(CW7="-","【-】","【"&amp;SUBSTITUTE(TEXT(CW7,"#,##0.00"),"-","△")&amp;"】"))</f>
        <v>【42.22】</v>
      </c>
      <c r="CX6" s="21">
        <f>IF(CX7="",NA(),CX7)</f>
        <v>95.6</v>
      </c>
      <c r="CY6" s="21">
        <f t="shared" ref="CY6:DG6" si="11">IF(CY7="",NA(),CY7)</f>
        <v>95.69</v>
      </c>
      <c r="CZ6" s="21">
        <f t="shared" si="11"/>
        <v>96.05</v>
      </c>
      <c r="DA6" s="21">
        <f t="shared" si="11"/>
        <v>96.32</v>
      </c>
      <c r="DB6" s="21">
        <f t="shared" si="11"/>
        <v>96.45</v>
      </c>
      <c r="DC6" s="21">
        <f t="shared" si="11"/>
        <v>87.84</v>
      </c>
      <c r="DD6" s="21">
        <f t="shared" si="11"/>
        <v>87.96</v>
      </c>
      <c r="DE6" s="21">
        <f t="shared" si="11"/>
        <v>87.65</v>
      </c>
      <c r="DF6" s="21">
        <f t="shared" si="11"/>
        <v>88.15</v>
      </c>
      <c r="DG6" s="21">
        <f t="shared" si="11"/>
        <v>88.37</v>
      </c>
      <c r="DH6" s="20" t="str">
        <f>IF(DH7="","",IF(DH7="-","【-】","【"&amp;SUBSTITUTE(TEXT(DH7,"#,##0.00"),"-","△")&amp;"】"))</f>
        <v>【85.67】</v>
      </c>
      <c r="DI6" s="21">
        <f>IF(DI7="",NA(),DI7)</f>
        <v>37.270000000000003</v>
      </c>
      <c r="DJ6" s="21">
        <f t="shared" ref="DJ6:DR6" si="12">IF(DJ7="",NA(),DJ7)</f>
        <v>40.06</v>
      </c>
      <c r="DK6" s="21">
        <f t="shared" si="12"/>
        <v>42.71</v>
      </c>
      <c r="DL6" s="21">
        <f t="shared" si="12"/>
        <v>45.48</v>
      </c>
      <c r="DM6" s="21">
        <f t="shared" si="12"/>
        <v>48.06</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152251</v>
      </c>
      <c r="D7" s="23">
        <v>46</v>
      </c>
      <c r="E7" s="23">
        <v>17</v>
      </c>
      <c r="F7" s="23">
        <v>4</v>
      </c>
      <c r="G7" s="23">
        <v>0</v>
      </c>
      <c r="H7" s="23" t="s">
        <v>96</v>
      </c>
      <c r="I7" s="23" t="s">
        <v>97</v>
      </c>
      <c r="J7" s="23" t="s">
        <v>98</v>
      </c>
      <c r="K7" s="23" t="s">
        <v>99</v>
      </c>
      <c r="L7" s="23" t="s">
        <v>100</v>
      </c>
      <c r="M7" s="23" t="s">
        <v>101</v>
      </c>
      <c r="N7" s="24" t="s">
        <v>102</v>
      </c>
      <c r="O7" s="24">
        <v>81.58</v>
      </c>
      <c r="P7" s="24">
        <v>21.79</v>
      </c>
      <c r="Q7" s="24">
        <v>74.59</v>
      </c>
      <c r="R7" s="24">
        <v>4114</v>
      </c>
      <c r="S7" s="24">
        <v>33722</v>
      </c>
      <c r="T7" s="24">
        <v>946.76</v>
      </c>
      <c r="U7" s="24">
        <v>35.619999999999997</v>
      </c>
      <c r="V7" s="24">
        <v>7287</v>
      </c>
      <c r="W7" s="24">
        <v>4.53</v>
      </c>
      <c r="X7" s="24">
        <v>1608.61</v>
      </c>
      <c r="Y7" s="24">
        <v>100.12</v>
      </c>
      <c r="Z7" s="24">
        <v>102.82</v>
      </c>
      <c r="AA7" s="24">
        <v>105.08</v>
      </c>
      <c r="AB7" s="24">
        <v>99</v>
      </c>
      <c r="AC7" s="24">
        <v>99.27</v>
      </c>
      <c r="AD7" s="24">
        <v>102.95</v>
      </c>
      <c r="AE7" s="24">
        <v>103.34</v>
      </c>
      <c r="AF7" s="24">
        <v>102.7</v>
      </c>
      <c r="AG7" s="24">
        <v>104.11</v>
      </c>
      <c r="AH7" s="24">
        <v>101.98</v>
      </c>
      <c r="AI7" s="24">
        <v>104.54</v>
      </c>
      <c r="AJ7" s="24">
        <v>0</v>
      </c>
      <c r="AK7" s="24">
        <v>0</v>
      </c>
      <c r="AL7" s="24">
        <v>0</v>
      </c>
      <c r="AM7" s="24">
        <v>0</v>
      </c>
      <c r="AN7" s="24">
        <v>0</v>
      </c>
      <c r="AO7" s="24">
        <v>27.02</v>
      </c>
      <c r="AP7" s="24">
        <v>29.74</v>
      </c>
      <c r="AQ7" s="24">
        <v>48.2</v>
      </c>
      <c r="AR7" s="24">
        <v>46.91</v>
      </c>
      <c r="AS7" s="24">
        <v>52.27</v>
      </c>
      <c r="AT7" s="24">
        <v>65.930000000000007</v>
      </c>
      <c r="AU7" s="24">
        <v>20.48</v>
      </c>
      <c r="AV7" s="24">
        <v>34.79</v>
      </c>
      <c r="AW7" s="24">
        <v>49.63</v>
      </c>
      <c r="AX7" s="24">
        <v>51.51</v>
      </c>
      <c r="AY7" s="24">
        <v>53.86</v>
      </c>
      <c r="AZ7" s="24">
        <v>60.67</v>
      </c>
      <c r="BA7" s="24">
        <v>53.44</v>
      </c>
      <c r="BB7" s="24">
        <v>46.85</v>
      </c>
      <c r="BC7" s="24">
        <v>44.35</v>
      </c>
      <c r="BD7" s="24">
        <v>41.51</v>
      </c>
      <c r="BE7" s="24">
        <v>44.25</v>
      </c>
      <c r="BF7" s="24">
        <v>425.07</v>
      </c>
      <c r="BG7" s="24">
        <v>392.02</v>
      </c>
      <c r="BH7" s="24">
        <v>337.37</v>
      </c>
      <c r="BI7" s="24">
        <v>307.39</v>
      </c>
      <c r="BJ7" s="24">
        <v>278.23</v>
      </c>
      <c r="BK7" s="24">
        <v>1252.71</v>
      </c>
      <c r="BL7" s="24">
        <v>1267.3900000000001</v>
      </c>
      <c r="BM7" s="24">
        <v>1268.6300000000001</v>
      </c>
      <c r="BN7" s="24">
        <v>1283.69</v>
      </c>
      <c r="BO7" s="24">
        <v>1160.22</v>
      </c>
      <c r="BP7" s="24">
        <v>1182.1099999999999</v>
      </c>
      <c r="BQ7" s="24">
        <v>100.23</v>
      </c>
      <c r="BR7" s="24">
        <v>112.2</v>
      </c>
      <c r="BS7" s="24">
        <v>114.94</v>
      </c>
      <c r="BT7" s="24">
        <v>94.26</v>
      </c>
      <c r="BU7" s="24">
        <v>96.35</v>
      </c>
      <c r="BV7" s="24">
        <v>87.03</v>
      </c>
      <c r="BW7" s="24">
        <v>84.3</v>
      </c>
      <c r="BX7" s="24">
        <v>82.88</v>
      </c>
      <c r="BY7" s="24">
        <v>82.53</v>
      </c>
      <c r="BZ7" s="24">
        <v>81.81</v>
      </c>
      <c r="CA7" s="24">
        <v>73.78</v>
      </c>
      <c r="CB7" s="24">
        <v>195.82</v>
      </c>
      <c r="CC7" s="24">
        <v>175.25</v>
      </c>
      <c r="CD7" s="24">
        <v>163.01</v>
      </c>
      <c r="CE7" s="24">
        <v>209.11</v>
      </c>
      <c r="CF7" s="24">
        <v>204.74</v>
      </c>
      <c r="CG7" s="24">
        <v>177.02</v>
      </c>
      <c r="CH7" s="24">
        <v>185.47</v>
      </c>
      <c r="CI7" s="24">
        <v>187.76</v>
      </c>
      <c r="CJ7" s="24">
        <v>190.48</v>
      </c>
      <c r="CK7" s="24">
        <v>193.59</v>
      </c>
      <c r="CL7" s="24">
        <v>220.62</v>
      </c>
      <c r="CM7" s="24">
        <v>32.36</v>
      </c>
      <c r="CN7" s="24">
        <v>30.41</v>
      </c>
      <c r="CO7" s="24">
        <v>37.74</v>
      </c>
      <c r="CP7" s="24">
        <v>37.200000000000003</v>
      </c>
      <c r="CQ7" s="24">
        <v>37.979999999999997</v>
      </c>
      <c r="CR7" s="24">
        <v>46.17</v>
      </c>
      <c r="CS7" s="24">
        <v>45.68</v>
      </c>
      <c r="CT7" s="24">
        <v>45.87</v>
      </c>
      <c r="CU7" s="24">
        <v>44.24</v>
      </c>
      <c r="CV7" s="24">
        <v>45.3</v>
      </c>
      <c r="CW7" s="24">
        <v>42.22</v>
      </c>
      <c r="CX7" s="24">
        <v>95.6</v>
      </c>
      <c r="CY7" s="24">
        <v>95.69</v>
      </c>
      <c r="CZ7" s="24">
        <v>96.05</v>
      </c>
      <c r="DA7" s="24">
        <v>96.32</v>
      </c>
      <c r="DB7" s="24">
        <v>96.45</v>
      </c>
      <c r="DC7" s="24">
        <v>87.84</v>
      </c>
      <c r="DD7" s="24">
        <v>87.96</v>
      </c>
      <c r="DE7" s="24">
        <v>87.65</v>
      </c>
      <c r="DF7" s="24">
        <v>88.15</v>
      </c>
      <c r="DG7" s="24">
        <v>88.37</v>
      </c>
      <c r="DH7" s="24">
        <v>85.67</v>
      </c>
      <c r="DI7" s="24">
        <v>37.270000000000003</v>
      </c>
      <c r="DJ7" s="24">
        <v>40.06</v>
      </c>
      <c r="DK7" s="24">
        <v>42.71</v>
      </c>
      <c r="DL7" s="24">
        <v>45.48</v>
      </c>
      <c r="DM7" s="24">
        <v>48.06</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U6950</cp:lastModifiedBy>
  <cp:lastPrinted>2024-01-25T05:30:50Z</cp:lastPrinted>
  <dcterms:created xsi:type="dcterms:W3CDTF">2023-12-12T00:55:11Z</dcterms:created>
  <dcterms:modified xsi:type="dcterms:W3CDTF">2024-01-25T05:30:56Z</dcterms:modified>
  <cp:category/>
</cp:coreProperties>
</file>