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9.98.19\share\40共有\250庶務係\104 経営・収支計画\R05年度\060116 公営企業に係る経営比較分析表(令和4年度)の分析等について\提出\"/>
    </mc:Choice>
  </mc:AlternateContent>
  <xr:revisionPtr revIDLastSave="0" documentId="13_ncr:1_{E9DEAE20-A652-48E7-84B7-2B307A008695}" xr6:coauthVersionLast="36" xr6:coauthVersionMax="36" xr10:uidLastSave="{00000000-0000-0000-0000-000000000000}"/>
  <workbookProtection workbookAlgorithmName="SHA-512" workbookHashValue="ixEpyLx3JUIU+VWGbFs2nyOHF4QCEyJmbLvbwyFLgzPrAxgYYNJ+EHjRGcrseiipIjKiOn14S9czsVSgPmRoCg==" workbookSaltValue="Dqnndm9jYht//iFc0yZI+Q==" workbookSpinCount="100000" lockStructure="1"/>
  <bookViews>
    <workbookView xWindow="0" yWindow="0" windowWidth="28800" windowHeight="119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<sst xmlns="http://schemas.openxmlformats.org/spreadsheetml/2006/main" count="231" uniqueCount="116">
  <si>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</si>
  <si>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</si>
  <si>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</si>
  <si>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</si>
  <si>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</si>
  <si>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</si>
  <si>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</si>
  <si>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</si>
  <si>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</si>
  <si>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</si>
  <si>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</si>
  <si>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</si>
  <si>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</si>
  <si>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</si>
  <si>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</si>
  <si>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</si>
  <si>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</si>
  <si>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</si>
  <si>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</si>
  <si>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</si>
  <si>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</si>
  <si>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</si>
  <si>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</si>
  <si>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</si>
  <si>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</si>
  <si>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</si>
  <si>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</si>
  <si>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</si>
  <si>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</si>
  <si>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</si>
  <si>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</si>
  <si>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</si>
  <si>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</si>
  <si>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</si>
  <si>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</si>
  <si>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</si>
  <si>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</si>
  <si>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</si>
  <si>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</si>
  <si>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</si>
  <si>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</si>
  <si>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</si>
  <si>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</si>
  <si>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</si>
  <si>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</si>
  <si>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</si>
  <si>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</si>
  <si>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</si>
  <si>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</si>
  <si>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</si>
  <si>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</si>
  <si>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</si>
  <si>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</si>
  <si>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</si>
  <si>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</si>
  <si>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</si>
  <si>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</si>
  <si>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</si>
  <si>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</si>
  <si>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</si>
  <si>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</si>
  <si>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</si>
  <si>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</si>
  <si>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</si>
  <si>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</si>
  <si>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</si>
  <si>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</si>
  <si>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</si>
  <si>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</si>
  <si>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</si>
  <si>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</si>
  <si>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</si>
  <si>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</si>
  <si>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</si>
  <si>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</si>
  <si>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</si>
  <si>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</si>
  <si>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</si>
  <si>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</si>
  <si>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</si>
  <si>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</si>
  <si>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</si>
  <si>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</si>
  <si>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</si>
  <si>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</si>
  <si>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</si>
  <si>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</si>
  <si>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</si>
  <si>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</si>
  <si>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</si>
  <si>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</si>
  <si>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</si>
  <si>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</si>
  <si>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</si>
  <si>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</si>
  <si>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</si>
  <si>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</si>
  <si>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</si>
  <si>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</si>
  <si>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</si>
  <si>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</si>
  <si>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</si>
  <si>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</si>
  <si>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</si>
  <si>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</si>
  <si>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</si>
  <si>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</si>
  <si>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</si>
  <si>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</si>
  <si>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</si>
  <si>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</si>
  <si>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</si>
  <si>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</si>
  <si>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・集落が散在し、小規模な処理区設定となっており、施設（設備）が多数存在している。
・有形固定資産減価償却率は、整備が完了し、区域拡張に係る大きな投資はないため、償却が進んでいくことによる逓増傾向にある。
・管渠は、老朽化による更新の時期となっていないが、中越大震災や豪雪地の特性による損傷が一部で見られ、引き続き箇所の特定とその対応が必要となっている。
・管渠改善率は、施設の統廃合による接続管の布設以外では更新等行っていないことが反映している。</t>
    <rPh sb="93" eb="95">
      <t>テイゾウ</t>
    </rPh>
    <phoneticPr fontId="4"/>
  </si>
  <si>
    <t>・整備は完了しており、事業は施設設備の維持管理が主な業務となっている。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も人口減少や節水志向等の影響を直に受け、使用料収入の減少が見込まれる。
・山間地という地域性から処理施設が多数存在しているが使用料単価は高い水準にあるため、今後も公共への接続も含め、統廃合やダウンサイジングを加速させる方向である。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phoneticPr fontId="4"/>
  </si>
  <si>
    <t>・経常収支比率について、今年度は人口減少に比例して下水道使用料の減少と原料費高騰に伴う動力費の上昇により、前年に比べ減少した。　　　　　　　　　　　　　　　　　　　・累積欠損金比率は、燃料費高騰に伴う動力費の上昇により、前年度以上に純損失を計上したため24.5％となっている。
・流動比率は、平成26年度の会計制度改正により流動負債に企業債償還費を計上することとなったため、多くなっているが、交付税措置される企業債が含まれることや、企業債残高が年々減少していることから、直ちに健全性が損なわれているとはいえない。
・企業債残高対事業規模比率は、過去の整備に係る企業債残高が大きいため、単年度収益に対する企業債残高が大きくなっているが、類似団体との比較では企業債残高が低いことを示している。
・経費回収率は、経費が使用料を上回っており、処理費用を回収できておらず、類似団体との比較でも高い状況である。
・汚水処理原価は、整備が完了し接続率も高率となっており、本年度も燃料費高騰の影響を受け、動力費が増大し汚水処理原価を引き上げた。また、今後、一般会計負担金の減少に伴い、処理原価の上昇も見込まれる。
・施設利用率は、施設の統廃合等により計画処理能力が減少する一方、処理水量は人口減少等による影響があるものの、減少幅は小さいため、利用率が比較的高い水準となっている。</t>
    <rPh sb="41" eb="42">
      <t>トモナ</t>
    </rPh>
    <rPh sb="53" eb="55">
      <t>ゼンネン</t>
    </rPh>
    <rPh sb="56" eb="57">
      <t>クラ</t>
    </rPh>
    <rPh sb="58" eb="60">
      <t>ゲンショウ</t>
    </rPh>
    <rPh sb="83" eb="85">
      <t>ルイセキ</t>
    </rPh>
    <rPh sb="85" eb="87">
      <t>ケッソン</t>
    </rPh>
    <rPh sb="87" eb="88">
      <t>キン</t>
    </rPh>
    <rPh sb="88" eb="90">
      <t>ヒリツ</t>
    </rPh>
    <rPh sb="92" eb="94">
      <t>ネンリョウ</t>
    </rPh>
    <rPh sb="115" eb="117">
      <t>ゼンネン</t>
    </rPh>
    <rPh sb="117" eb="118">
      <t>ド</t>
    </rPh>
    <rPh sb="118" eb="120">
      <t>イジョウ</t>
    </rPh>
    <rPh sb="121" eb="124">
      <t>ジュンソンシツ</t>
    </rPh>
    <rPh sb="138" eb="140">
      <t>ハッセイ</t>
    </rPh>
    <rPh sb="389" eb="390">
      <t>サラ</t>
    </rPh>
    <rPh sb="391" eb="393">
      <t>ゲンショウ</t>
    </rPh>
    <rPh sb="398" eb="402">
      <t>ネンネンゲンショウ</t>
    </rPh>
    <rPh sb="404" eb="406">
      <t>ケイコウヒツヅホンネンドセカイテキネンリョウヒコウトウエイキョウウドウリョクヒゾウダイオスイショリゲンカヒアコンゴ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</si>
</sst>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8-4D95-9A5B-C29512F1A3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C508-4D95-9A5B-C29512F1A3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66.010000000000005</c:v>
                </c:pt>
                <c:pt idx="1">
                  <c:v>65.02</c:v>
                </c:pt>
                <c:pt idx="2">
                  <c:v>70.53</c:v>
                </c:pt>
                <c:pt idx="3">
                  <c:v>70.11</c:v>
                </c:pt>
                <c:pt idx="4">
                  <c:v>68.33</c:v>
                </c:pt>
              </c:numCache>
            </c:numRef>
          </c:val>
          <c:extLst>
            <c:ext xmlns:c16="http://schemas.microsoft.com/office/drawing/2014/chart" uri="{C3380CC4-5D6E-409C-BE32-E72D297353CC}">
              <c16:uniqueId val="{00000000-F5AE-4022-9B67-A98A928483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F5AE-4022-9B67-A98A928483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97.89</c:v>
                </c:pt>
                <c:pt idx="1">
                  <c:v>97.93</c:v>
                </c:pt>
                <c:pt idx="2">
                  <c:v>98.1</c:v>
                </c:pt>
                <c:pt idx="3">
                  <c:v>98.15</c:v>
                </c:pt>
                <c:pt idx="4">
                  <c:v>98.19</c:v>
                </c:pt>
              </c:numCache>
            </c:numRef>
          </c:val>
          <c:extLst>
            <c:ext xmlns:c16="http://schemas.microsoft.com/office/drawing/2014/chart" uri="{C3380CC4-5D6E-409C-BE32-E72D297353CC}">
              <c16:uniqueId val="{00000000-B43B-491C-A489-83BEA76643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B43B-491C-A489-83BEA76643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100.25</c:v>
                </c:pt>
                <c:pt idx="1">
                  <c:v>99.04</c:v>
                </c:pt>
                <c:pt idx="2">
                  <c:v>100.81</c:v>
                </c:pt>
                <c:pt idx="3">
                  <c:v>97.67</c:v>
                </c:pt>
                <c:pt idx="4">
                  <c:v>93.83</c:v>
                </c:pt>
              </c:numCache>
            </c:numRef>
          </c:val>
          <c:extLst>
            <c:ext xmlns:c16="http://schemas.microsoft.com/office/drawing/2014/chart" uri="{C3380CC4-5D6E-409C-BE32-E72D297353CC}">
              <c16:uniqueId val="{00000000-9FE4-4D5F-B78C-C7C1877864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9FE4-4D5F-B78C-C7C1877864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40.22</c:v>
                </c:pt>
                <c:pt idx="1">
                  <c:v>42.49</c:v>
                </c:pt>
                <c:pt idx="2">
                  <c:v>44.75</c:v>
                </c:pt>
                <c:pt idx="3">
                  <c:v>47.05</c:v>
                </c:pt>
                <c:pt idx="4">
                  <c:v>49.11</c:v>
                </c:pt>
              </c:numCache>
            </c:numRef>
          </c:val>
          <c:extLst>
            <c:ext xmlns:c16="http://schemas.microsoft.com/office/drawing/2014/chart" uri="{C3380CC4-5D6E-409C-BE32-E72D297353CC}">
              <c16:uniqueId val="{00000000-1A9C-4EA8-B4B9-638F40CFBC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1A9C-4EA8-B4B9-638F40CFBC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A7-4D86-A850-6311A778E4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A7-4D86-A850-6311A778E4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quot;-&quot;">
                  <c:v>24.5</c:v>
                </c:pt>
              </c:numCache>
            </c:numRef>
          </c:val>
          <c:extLst>
            <c:ext xmlns:c16="http://schemas.microsoft.com/office/drawing/2014/chart" uri="{C3380CC4-5D6E-409C-BE32-E72D297353CC}">
              <c16:uniqueId val="{00000000-B193-4A04-BA93-C330CAB634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B193-4A04-BA93-C330CAB634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100.02</c:v>
                </c:pt>
                <c:pt idx="1">
                  <c:v>105.51</c:v>
                </c:pt>
                <c:pt idx="2">
                  <c:v>109.72</c:v>
                </c:pt>
                <c:pt idx="3">
                  <c:v>114.8</c:v>
                </c:pt>
                <c:pt idx="4">
                  <c:v>87.47</c:v>
                </c:pt>
              </c:numCache>
            </c:numRef>
          </c:val>
          <c:extLst>
            <c:ext xmlns:c16="http://schemas.microsoft.com/office/drawing/2014/chart" uri="{C3380CC4-5D6E-409C-BE32-E72D297353CC}">
              <c16:uniqueId val="{00000000-3E59-49E7-92CF-AE956D8E32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3E59-49E7-92CF-AE956D8E32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385.24</c:v>
                </c:pt>
                <c:pt idx="1">
                  <c:v>366.54</c:v>
                </c:pt>
                <c:pt idx="2">
                  <c:v>318.14999999999998</c:v>
                </c:pt>
                <c:pt idx="3">
                  <c:v>289.58999999999997</c:v>
                </c:pt>
                <c:pt idx="4">
                  <c:v>266.89</c:v>
                </c:pt>
              </c:numCache>
            </c:numRef>
          </c:val>
          <c:extLst>
            <c:ext xmlns:c16="http://schemas.microsoft.com/office/drawing/2014/chart" uri="{C3380CC4-5D6E-409C-BE32-E72D297353CC}">
              <c16:uniqueId val="{00000000-0BC2-4DA1-B55E-6DD81F17A6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0BC2-4DA1-B55E-6DD81F17A6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95.33</c:v>
                </c:pt>
                <c:pt idx="1">
                  <c:v>94.35</c:v>
                </c:pt>
                <c:pt idx="2">
                  <c:v>93.66</c:v>
                </c:pt>
                <c:pt idx="3">
                  <c:v>89.59</c:v>
                </c:pt>
                <c:pt idx="4">
                  <c:v>76.099999999999994</c:v>
                </c:pt>
              </c:numCache>
            </c:numRef>
          </c:val>
          <c:extLst>
            <c:ext xmlns:c16="http://schemas.microsoft.com/office/drawing/2014/chart" uri="{C3380CC4-5D6E-409C-BE32-E72D297353CC}">
              <c16:uniqueId val="{00000000-8D98-44D7-92F2-3EFDAC4047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8D98-44D7-92F2-3EFDAC4047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206.29</c:v>
                </c:pt>
                <c:pt idx="1">
                  <c:v>209.39</c:v>
                </c:pt>
                <c:pt idx="2">
                  <c:v>198.23</c:v>
                </c:pt>
                <c:pt idx="3">
                  <c:v>221.11</c:v>
                </c:pt>
                <c:pt idx="4">
                  <c:v>261.08999999999997</c:v>
                </c:pt>
              </c:numCache>
            </c:numRef>
          </c:val>
          <c:extLst>
            <c:ext xmlns:c16="http://schemas.microsoft.com/office/drawing/2014/chart" uri="{C3380CC4-5D6E-409C-BE32-E72D297353CC}">
              <c16:uniqueId val="{00000000-56F7-4B93-8426-8A5493A471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56F7-4B93-8426-8A5493A471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魚沼市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33722</v>
      </c>
      <c r="AM8" s="42"/>
      <c r="AN8" s="42"/>
      <c r="AO8" s="42"/>
      <c r="AP8" s="42"/>
      <c r="AQ8" s="42"/>
      <c r="AR8" s="42"/>
      <c r="AS8" s="42"/>
      <c r="AT8" s="35">
        <f>データ!T6</f>
        <v>946.76</v>
      </c>
      <c r="AU8" s="35"/>
      <c r="AV8" s="35"/>
      <c r="AW8" s="35"/>
      <c r="AX8" s="35"/>
      <c r="AY8" s="35"/>
      <c r="AZ8" s="35"/>
      <c r="BA8" s="35"/>
      <c r="BB8" s="35">
        <f>データ!U6</f>
        <v>35.619999999999997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86.91</v>
      </c>
      <c r="J10" s="35"/>
      <c r="K10" s="35"/>
      <c r="L10" s="35"/>
      <c r="M10" s="35"/>
      <c r="N10" s="35"/>
      <c r="O10" s="35"/>
      <c r="P10" s="35">
        <f>データ!P6</f>
        <v>17.21</v>
      </c>
      <c r="Q10" s="35"/>
      <c r="R10" s="35"/>
      <c r="S10" s="35"/>
      <c r="T10" s="35"/>
      <c r="U10" s="35"/>
      <c r="V10" s="35"/>
      <c r="W10" s="35">
        <f>データ!Q6</f>
        <v>65.849999999999994</v>
      </c>
      <c r="X10" s="35"/>
      <c r="Y10" s="35"/>
      <c r="Z10" s="35"/>
      <c r="AA10" s="35"/>
      <c r="AB10" s="35"/>
      <c r="AC10" s="35"/>
      <c r="AD10" s="42">
        <f>データ!R6</f>
        <v>4114</v>
      </c>
      <c r="AE10" s="42"/>
      <c r="AF10" s="42"/>
      <c r="AG10" s="42"/>
      <c r="AH10" s="42"/>
      <c r="AI10" s="42"/>
      <c r="AJ10" s="42"/>
      <c r="AK10" s="2"/>
      <c r="AL10" s="42">
        <f>データ!V6</f>
        <v>5756</v>
      </c>
      <c r="AM10" s="42"/>
      <c r="AN10" s="42"/>
      <c r="AO10" s="42"/>
      <c r="AP10" s="42"/>
      <c r="AQ10" s="42"/>
      <c r="AR10" s="42"/>
      <c r="AS10" s="42"/>
      <c r="AT10" s="35">
        <f>データ!W6</f>
        <v>4.29</v>
      </c>
      <c r="AU10" s="35"/>
      <c r="AV10" s="35"/>
      <c r="AW10" s="35"/>
      <c r="AX10" s="35"/>
      <c r="AY10" s="35"/>
      <c r="AZ10" s="35"/>
      <c r="BA10" s="35"/>
      <c r="BB10" s="35">
        <f>データ!X6</f>
        <v>1341.72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mqxOsgGzCwSLxFkt4o0lNbrGvbWSkh0q1eW4yj82Fjq89lFzze2bx8QcZIH4VG76yA7L4hly2Yr/iK6KMKxHA==" saltValue="XuhkK9qI3ZRdCSqGozFG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152251</v>
      </c>
      <c r="D6" s="19">
        <f t="shared" si="3"/>
        <v>46</v>
      </c>
      <c r="E6" s="19">
        <f t="shared" si="3"/>
        <v>17</v>
      </c>
      <c r="F6" s="19">
        <f t="shared" si="3"/>
        <v>5</v>
      </c>
      <c r="G6" s="19">
        <f t="shared" si="3"/>
        <v>0</v>
      </c>
      <c r="H6" s="19" t="str">
        <f t="shared" si="3"/>
        <v>新潟県　魚沼市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86.91</v>
      </c>
      <c r="P6" s="20">
        <f t="shared" si="3"/>
        <v>17.21</v>
      </c>
      <c r="Q6" s="20">
        <f t="shared" si="3"/>
        <v>65.849999999999994</v>
      </c>
      <c r="R6" s="20">
        <f t="shared" si="3"/>
        <v>4114</v>
      </c>
      <c r="S6" s="20">
        <f t="shared" si="3"/>
        <v>33722</v>
      </c>
      <c r="T6" s="20">
        <f t="shared" si="3"/>
        <v>946.76</v>
      </c>
      <c r="U6" s="20">
        <f t="shared" si="3"/>
        <v>35.619999999999997</v>
      </c>
      <c r="V6" s="20">
        <f t="shared" si="3"/>
        <v>5756</v>
      </c>
      <c r="W6" s="20">
        <f t="shared" si="3"/>
        <v>4.29</v>
      </c>
      <c r="X6" s="20">
        <f t="shared" si="3"/>
        <v>1341.72</v>
      </c>
      <c r="Y6" s="21">
        <f>IF(Y7="",NA(),Y7)</f>
        <v>100.25</v>
      </c>
      <c r="Z6" s="21">
        <f t="shared" ref="Z6:AH6" si="4">IF(Z7="",NA(),Z7)</f>
        <v>99.04</v>
      </c>
      <c r="AA6" s="21">
        <f t="shared" si="4"/>
        <v>100.81</v>
      </c>
      <c r="AB6" s="21">
        <f t="shared" si="4"/>
        <v>97.67</v>
      </c>
      <c r="AC6" s="21">
        <f t="shared" si="4"/>
        <v>93.83</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1">
        <f t="shared" si="5"/>
        <v>24.5</v>
      </c>
      <c r="AO6" s="21">
        <f t="shared" si="5"/>
        <v>137.09</v>
      </c>
      <c r="AP6" s="21">
        <f t="shared" si="5"/>
        <v>127.98</v>
      </c>
      <c r="AQ6" s="21">
        <f t="shared" si="5"/>
        <v>101.24</v>
      </c>
      <c r="AR6" s="21">
        <f t="shared" si="5"/>
        <v>124.9</v>
      </c>
      <c r="AS6" s="21">
        <f t="shared" si="5"/>
        <v>124.8</v>
      </c>
      <c r="AT6" s="20" t="str">
        <f>IF(AT7="","",IF(AT7="-","【-】","【"&amp;SUBSTITUTE(TEXT(AT7,"#,##0.00"),"-","△")&amp;"】"))</f>
        <v>【133.62】</v>
      </c>
      <c r="AU6" s="21">
        <f>IF(AU7="",NA(),AU7)</f>
        <v>100.02</v>
      </c>
      <c r="AV6" s="21">
        <f t="shared" ref="AV6:BD6" si="6">IF(AV7="",NA(),AV7)</f>
        <v>105.51</v>
      </c>
      <c r="AW6" s="21">
        <f t="shared" si="6"/>
        <v>109.72</v>
      </c>
      <c r="AX6" s="21">
        <f t="shared" si="6"/>
        <v>114.8</v>
      </c>
      <c r="AY6" s="21">
        <f t="shared" si="6"/>
        <v>87.47</v>
      </c>
      <c r="AZ6" s="21">
        <f t="shared" si="6"/>
        <v>43.5</v>
      </c>
      <c r="BA6" s="21">
        <f t="shared" si="6"/>
        <v>44.14</v>
      </c>
      <c r="BB6" s="21">
        <f t="shared" si="6"/>
        <v>37.24</v>
      </c>
      <c r="BC6" s="21">
        <f t="shared" si="6"/>
        <v>33.58</v>
      </c>
      <c r="BD6" s="21">
        <f t="shared" si="6"/>
        <v>35.42</v>
      </c>
      <c r="BE6" s="20" t="str">
        <f>IF(BE7="","",IF(BE7="-","【-】","【"&amp;SUBSTITUTE(TEXT(BE7,"#,##0.00"),"-","△")&amp;"】"))</f>
        <v>【36.94】</v>
      </c>
      <c r="BF6" s="21">
        <f>IF(BF7="",NA(),BF7)</f>
        <v>385.24</v>
      </c>
      <c r="BG6" s="21">
        <f t="shared" ref="BG6:BO6" si="7">IF(BG7="",NA(),BG7)</f>
        <v>366.54</v>
      </c>
      <c r="BH6" s="21">
        <f t="shared" si="7"/>
        <v>318.14999999999998</v>
      </c>
      <c r="BI6" s="21">
        <f t="shared" si="7"/>
        <v>289.58999999999997</v>
      </c>
      <c r="BJ6" s="21">
        <f t="shared" si="7"/>
        <v>266.89</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95.33</v>
      </c>
      <c r="BR6" s="21">
        <f t="shared" ref="BR6:BZ6" si="8">IF(BR7="",NA(),BR7)</f>
        <v>94.35</v>
      </c>
      <c r="BS6" s="21">
        <f t="shared" si="8"/>
        <v>93.66</v>
      </c>
      <c r="BT6" s="21">
        <f t="shared" si="8"/>
        <v>89.59</v>
      </c>
      <c r="BU6" s="21">
        <f t="shared" si="8"/>
        <v>76.099999999999994</v>
      </c>
      <c r="BV6" s="21">
        <f t="shared" si="8"/>
        <v>65.39</v>
      </c>
      <c r="BW6" s="21">
        <f t="shared" si="8"/>
        <v>65.37</v>
      </c>
      <c r="BX6" s="21">
        <f t="shared" si="8"/>
        <v>68.11</v>
      </c>
      <c r="BY6" s="21">
        <f t="shared" si="8"/>
        <v>67.23</v>
      </c>
      <c r="BZ6" s="21">
        <f t="shared" si="8"/>
        <v>61.82</v>
      </c>
      <c r="CA6" s="20" t="str">
        <f>IF(CA7="","",IF(CA7="-","【-】","【"&amp;SUBSTITUTE(TEXT(CA7,"#,##0.00"),"-","△")&amp;"】"))</f>
        <v>【57.02】</v>
      </c>
      <c r="CB6" s="21">
        <f>IF(CB7="",NA(),CB7)</f>
        <v>206.29</v>
      </c>
      <c r="CC6" s="21">
        <f t="shared" ref="CC6:CK6" si="9">IF(CC7="",NA(),CC7)</f>
        <v>209.39</v>
      </c>
      <c r="CD6" s="21">
        <f t="shared" si="9"/>
        <v>198.23</v>
      </c>
      <c r="CE6" s="21">
        <f t="shared" si="9"/>
        <v>221.11</v>
      </c>
      <c r="CF6" s="21">
        <f t="shared" si="9"/>
        <v>261.08999999999997</v>
      </c>
      <c r="CG6" s="21">
        <f t="shared" si="9"/>
        <v>230.88</v>
      </c>
      <c r="CH6" s="21">
        <f t="shared" si="9"/>
        <v>228.99</v>
      </c>
      <c r="CI6" s="21">
        <f t="shared" si="9"/>
        <v>222.41</v>
      </c>
      <c r="CJ6" s="21">
        <f t="shared" si="9"/>
        <v>228.21</v>
      </c>
      <c r="CK6" s="21">
        <f t="shared" si="9"/>
        <v>246.9</v>
      </c>
      <c r="CL6" s="20" t="str">
        <f>IF(CL7="","",IF(CL7="-","【-】","【"&amp;SUBSTITUTE(TEXT(CL7,"#,##0.00"),"-","△")&amp;"】"))</f>
        <v>【273.68】</v>
      </c>
      <c r="CM6" s="21">
        <f>IF(CM7="",NA(),CM7)</f>
        <v>66.010000000000005</v>
      </c>
      <c r="CN6" s="21">
        <f t="shared" ref="CN6:CV6" si="10">IF(CN7="",NA(),CN7)</f>
        <v>65.02</v>
      </c>
      <c r="CO6" s="21">
        <f t="shared" si="10"/>
        <v>70.53</v>
      </c>
      <c r="CP6" s="21">
        <f t="shared" si="10"/>
        <v>70.11</v>
      </c>
      <c r="CQ6" s="21">
        <f t="shared" si="10"/>
        <v>68.33</v>
      </c>
      <c r="CR6" s="21">
        <f t="shared" si="10"/>
        <v>56.72</v>
      </c>
      <c r="CS6" s="21">
        <f t="shared" si="10"/>
        <v>54.06</v>
      </c>
      <c r="CT6" s="21">
        <f t="shared" si="10"/>
        <v>55.26</v>
      </c>
      <c r="CU6" s="21">
        <f t="shared" si="10"/>
        <v>54.54</v>
      </c>
      <c r="CV6" s="21">
        <f t="shared" si="10"/>
        <v>52.9</v>
      </c>
      <c r="CW6" s="20" t="str">
        <f>IF(CW7="","",IF(CW7="-","【-】","【"&amp;SUBSTITUTE(TEXT(CW7,"#,##0.00"),"-","△")&amp;"】"))</f>
        <v>【52.55】</v>
      </c>
      <c r="CX6" s="21">
        <f>IF(CX7="",NA(),CX7)</f>
        <v>97.89</v>
      </c>
      <c r="CY6" s="21">
        <f t="shared" ref="CY6:DG6" si="11">IF(CY7="",NA(),CY7)</f>
        <v>97.93</v>
      </c>
      <c r="CZ6" s="21">
        <f t="shared" si="11"/>
        <v>98.1</v>
      </c>
      <c r="DA6" s="21">
        <f t="shared" si="11"/>
        <v>98.15</v>
      </c>
      <c r="DB6" s="21">
        <f t="shared" si="11"/>
        <v>98.19</v>
      </c>
      <c r="DC6" s="21">
        <f t="shared" si="11"/>
        <v>90.04</v>
      </c>
      <c r="DD6" s="21">
        <f t="shared" si="11"/>
        <v>90.11</v>
      </c>
      <c r="DE6" s="21">
        <f t="shared" si="11"/>
        <v>90.52</v>
      </c>
      <c r="DF6" s="21">
        <f t="shared" si="11"/>
        <v>90.3</v>
      </c>
      <c r="DG6" s="21">
        <f t="shared" si="11"/>
        <v>90.3</v>
      </c>
      <c r="DH6" s="20" t="str">
        <f>IF(DH7="","",IF(DH7="-","【-】","【"&amp;SUBSTITUTE(TEXT(DH7,"#,##0.00"),"-","△")&amp;"】"))</f>
        <v>【87.30】</v>
      </c>
      <c r="DI6" s="21">
        <f>IF(DI7="",NA(),DI7)</f>
        <v>40.22</v>
      </c>
      <c r="DJ6" s="21">
        <f t="shared" ref="DJ6:DR6" si="12">IF(DJ7="",NA(),DJ7)</f>
        <v>42.49</v>
      </c>
      <c r="DK6" s="21">
        <f t="shared" si="12"/>
        <v>44.75</v>
      </c>
      <c r="DL6" s="21">
        <f t="shared" si="12"/>
        <v>47.05</v>
      </c>
      <c r="DM6" s="21">
        <f t="shared" si="12"/>
        <v>49.11</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152251</v>
      </c>
      <c r="D7" s="23">
        <v>46</v>
      </c>
      <c r="E7" s="23">
        <v>17</v>
      </c>
      <c r="F7" s="23">
        <v>5</v>
      </c>
      <c r="G7" s="23">
        <v>0</v>
      </c>
      <c r="H7" s="23" t="s">
        <v>96</v>
      </c>
      <c r="I7" s="23" t="s">
        <v>97</v>
      </c>
      <c r="J7" s="23" t="s">
        <v>98</v>
      </c>
      <c r="K7" s="23" t="s">
        <v>99</v>
      </c>
      <c r="L7" s="23" t="s">
        <v>100</v>
      </c>
      <c r="M7" s="23" t="s">
        <v>101</v>
      </c>
      <c r="N7" s="24" t="s">
        <v>102</v>
      </c>
      <c r="O7" s="24">
        <v>86.91</v>
      </c>
      <c r="P7" s="24">
        <v>17.21</v>
      </c>
      <c r="Q7" s="24">
        <v>65.849999999999994</v>
      </c>
      <c r="R7" s="24">
        <v>4114</v>
      </c>
      <c r="S7" s="24">
        <v>33722</v>
      </c>
      <c r="T7" s="24">
        <v>946.76</v>
      </c>
      <c r="U7" s="24">
        <v>35.619999999999997</v>
      </c>
      <c r="V7" s="24">
        <v>5756</v>
      </c>
      <c r="W7" s="24">
        <v>4.29</v>
      </c>
      <c r="X7" s="24">
        <v>1341.72</v>
      </c>
      <c r="Y7" s="24">
        <v>100.25</v>
      </c>
      <c r="Z7" s="24">
        <v>99.04</v>
      </c>
      <c r="AA7" s="24">
        <v>100.81</v>
      </c>
      <c r="AB7" s="24">
        <v>97.67</v>
      </c>
      <c r="AC7" s="24">
        <v>93.83</v>
      </c>
      <c r="AD7" s="24">
        <v>101.27</v>
      </c>
      <c r="AE7" s="24">
        <v>101.91</v>
      </c>
      <c r="AF7" s="24">
        <v>103.09</v>
      </c>
      <c r="AG7" s="24">
        <v>102.11</v>
      </c>
      <c r="AH7" s="24">
        <v>101.91</v>
      </c>
      <c r="AI7" s="24">
        <v>103.61</v>
      </c>
      <c r="AJ7" s="24">
        <v>0</v>
      </c>
      <c r="AK7" s="24">
        <v>0</v>
      </c>
      <c r="AL7" s="24">
        <v>0</v>
      </c>
      <c r="AM7" s="24">
        <v>0</v>
      </c>
      <c r="AN7" s="24">
        <v>24.5</v>
      </c>
      <c r="AO7" s="24">
        <v>137.09</v>
      </c>
      <c r="AP7" s="24">
        <v>127.98</v>
      </c>
      <c r="AQ7" s="24">
        <v>101.24</v>
      </c>
      <c r="AR7" s="24">
        <v>124.9</v>
      </c>
      <c r="AS7" s="24">
        <v>124.8</v>
      </c>
      <c r="AT7" s="24">
        <v>133.62</v>
      </c>
      <c r="AU7" s="24">
        <v>100.02</v>
      </c>
      <c r="AV7" s="24">
        <v>105.51</v>
      </c>
      <c r="AW7" s="24">
        <v>109.72</v>
      </c>
      <c r="AX7" s="24">
        <v>114.8</v>
      </c>
      <c r="AY7" s="24">
        <v>87.47</v>
      </c>
      <c r="AZ7" s="24">
        <v>43.5</v>
      </c>
      <c r="BA7" s="24">
        <v>44.14</v>
      </c>
      <c r="BB7" s="24">
        <v>37.24</v>
      </c>
      <c r="BC7" s="24">
        <v>33.58</v>
      </c>
      <c r="BD7" s="24">
        <v>35.42</v>
      </c>
      <c r="BE7" s="24">
        <v>36.94</v>
      </c>
      <c r="BF7" s="24">
        <v>385.24</v>
      </c>
      <c r="BG7" s="24">
        <v>366.54</v>
      </c>
      <c r="BH7" s="24">
        <v>318.14999999999998</v>
      </c>
      <c r="BI7" s="24">
        <v>289.58999999999997</v>
      </c>
      <c r="BJ7" s="24">
        <v>266.89</v>
      </c>
      <c r="BK7" s="24">
        <v>654.91999999999996</v>
      </c>
      <c r="BL7" s="24">
        <v>654.71</v>
      </c>
      <c r="BM7" s="24">
        <v>783.8</v>
      </c>
      <c r="BN7" s="24">
        <v>778.81</v>
      </c>
      <c r="BO7" s="24">
        <v>718.49</v>
      </c>
      <c r="BP7" s="24">
        <v>809.19</v>
      </c>
      <c r="BQ7" s="24">
        <v>95.33</v>
      </c>
      <c r="BR7" s="24">
        <v>94.35</v>
      </c>
      <c r="BS7" s="24">
        <v>93.66</v>
      </c>
      <c r="BT7" s="24">
        <v>89.59</v>
      </c>
      <c r="BU7" s="24">
        <v>76.099999999999994</v>
      </c>
      <c r="BV7" s="24">
        <v>65.39</v>
      </c>
      <c r="BW7" s="24">
        <v>65.37</v>
      </c>
      <c r="BX7" s="24">
        <v>68.11</v>
      </c>
      <c r="BY7" s="24">
        <v>67.23</v>
      </c>
      <c r="BZ7" s="24">
        <v>61.82</v>
      </c>
      <c r="CA7" s="24">
        <v>57.02</v>
      </c>
      <c r="CB7" s="24">
        <v>206.29</v>
      </c>
      <c r="CC7" s="24">
        <v>209.39</v>
      </c>
      <c r="CD7" s="24">
        <v>198.23</v>
      </c>
      <c r="CE7" s="24">
        <v>221.11</v>
      </c>
      <c r="CF7" s="24">
        <v>261.08999999999997</v>
      </c>
      <c r="CG7" s="24">
        <v>230.88</v>
      </c>
      <c r="CH7" s="24">
        <v>228.99</v>
      </c>
      <c r="CI7" s="24">
        <v>222.41</v>
      </c>
      <c r="CJ7" s="24">
        <v>228.21</v>
      </c>
      <c r="CK7" s="24">
        <v>246.9</v>
      </c>
      <c r="CL7" s="24">
        <v>273.68</v>
      </c>
      <c r="CM7" s="24">
        <v>66.010000000000005</v>
      </c>
      <c r="CN7" s="24">
        <v>65.02</v>
      </c>
      <c r="CO7" s="24">
        <v>70.53</v>
      </c>
      <c r="CP7" s="24">
        <v>70.11</v>
      </c>
      <c r="CQ7" s="24">
        <v>68.33</v>
      </c>
      <c r="CR7" s="24">
        <v>56.72</v>
      </c>
      <c r="CS7" s="24">
        <v>54.06</v>
      </c>
      <c r="CT7" s="24">
        <v>55.26</v>
      </c>
      <c r="CU7" s="24">
        <v>54.54</v>
      </c>
      <c r="CV7" s="24">
        <v>52.9</v>
      </c>
      <c r="CW7" s="24">
        <v>52.55</v>
      </c>
      <c r="CX7" s="24">
        <v>97.89</v>
      </c>
      <c r="CY7" s="24">
        <v>97.93</v>
      </c>
      <c r="CZ7" s="24">
        <v>98.1</v>
      </c>
      <c r="DA7" s="24">
        <v>98.15</v>
      </c>
      <c r="DB7" s="24">
        <v>98.19</v>
      </c>
      <c r="DC7" s="24">
        <v>90.04</v>
      </c>
      <c r="DD7" s="24">
        <v>90.11</v>
      </c>
      <c r="DE7" s="24">
        <v>90.52</v>
      </c>
      <c r="DF7" s="24">
        <v>90.3</v>
      </c>
      <c r="DG7" s="24">
        <v>90.3</v>
      </c>
      <c r="DH7" s="24">
        <v>87.3</v>
      </c>
      <c r="DI7" s="24">
        <v>40.22</v>
      </c>
      <c r="DJ7" s="24">
        <v>42.49</v>
      </c>
      <c r="DK7" s="24">
        <v>44.75</v>
      </c>
      <c r="DL7" s="24">
        <v>47.05</v>
      </c>
      <c r="DM7" s="24">
        <v>49.11</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U6950</cp:lastModifiedBy>
  <cp:lastPrinted>2024-01-25T05:32:16Z</cp:lastPrinted>
  <dcterms:created xsi:type="dcterms:W3CDTF">2023-12-12T01:01:28Z</dcterms:created>
  <dcterms:modified xsi:type="dcterms:W3CDTF">2024-01-25T05:40:01Z</dcterms:modified>
  <cp:category/>
</cp:coreProperties>
</file>