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7E48D2B2-DADF-4F6F-BE9C-E7927F4844AC}" xr6:coauthVersionLast="47" xr6:coauthVersionMax="47" xr10:uidLastSave="{00000000-0000-0000-0000-000000000000}"/>
  <workbookProtection workbookAlgorithmName="SHA-512" workbookHashValue="DzICyzgsEq5jljGGz4NEi2c+eX5yXhUV9cbOcMCBNHZ0lx6PKLTxPoXGmGhN7V42Zu7UHHsCK1eywrKcaS+ijA==" workbookSaltValue="dAEsme6rMpwaZFWQR71Pdg==" workbookSpinCount="100000" lockStructure="1"/>
  <bookViews>
    <workbookView xWindow="1560" yWindow="1305" windowWidth="20955" windowHeight="14895"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入力シート!$A$259</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7" i="1" l="1"/>
  <c r="A313" i="1"/>
  <c r="A311" i="1"/>
  <c r="A285" i="1"/>
  <c r="A259" i="1"/>
  <c r="A220" i="1"/>
  <c r="A218" i="1"/>
  <c r="A217" i="1"/>
  <c r="A216" i="1"/>
  <c r="A205" i="1"/>
  <c r="A202" i="1"/>
  <c r="A201" i="1"/>
  <c r="A200" i="1"/>
  <c r="A198"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J193" i="1"/>
  <c r="J208" i="1" l="1"/>
  <c r="J210" i="1" l="1"/>
  <c r="E250" i="1"/>
  <c r="I236" i="1" l="1"/>
  <c r="I255" i="1"/>
  <c r="I230" i="1" l="1"/>
  <c r="I219" i="1"/>
  <c r="D114" i="1"/>
  <c r="D116" i="1" s="1"/>
  <c r="D118" i="1" s="1"/>
  <c r="D120" i="1" s="1"/>
  <c r="D122" i="1" s="1"/>
  <c r="D124" i="1" s="1"/>
  <c r="D126" i="1" s="1"/>
  <c r="F287" i="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J214" i="1" l="1"/>
  <c r="J212" i="1"/>
  <c r="A2" i="2" l="1"/>
  <c r="A1" i="2"/>
</calcChain>
</file>

<file path=xl/sharedStrings.xml><?xml version="1.0" encoding="utf-8"?>
<sst xmlns="http://schemas.openxmlformats.org/spreadsheetml/2006/main" count="269" uniqueCount="187">
  <si>
    <t>営業年数</t>
    <rPh sb="0" eb="2">
      <t>エイギョウ</t>
    </rPh>
    <rPh sb="2" eb="4">
      <t>ネンスウ</t>
    </rPh>
    <phoneticPr fontId="6"/>
  </si>
  <si>
    <t>外資状況</t>
    <rPh sb="0" eb="2">
      <t>ガイシ</t>
    </rPh>
    <rPh sb="2" eb="4">
      <t>ジョウキョウ</t>
    </rPh>
    <phoneticPr fontId="6"/>
  </si>
  <si>
    <t>設備の額</t>
    <rPh sb="0" eb="2">
      <t>セツビ</t>
    </rPh>
    <rPh sb="3" eb="4">
      <t>ガク</t>
    </rPh>
    <phoneticPr fontId="6"/>
  </si>
  <si>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</si>
  <si>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</si>
  <si>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</si>
  <si>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</si>
  <si>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</si>
  <si>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</si>
  <si>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</si>
  <si>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</si>
  <si>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</si>
  <si>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</si>
  <si>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</si>
  <si>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</si>
  <si>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</si>
  <si>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</si>
  <si>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</si>
  <si>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</si>
  <si>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</si>
  <si>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</si>
  <si>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</si>
  <si>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</si>
  <si>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</si>
  <si>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</si>
  <si>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</si>
  <si>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</si>
  <si>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</si>
  <si>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</si>
  <si>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</si>
  <si>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</si>
  <si>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</si>
  <si>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</si>
  <si>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</si>
  <si>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</si>
  <si>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</si>
  <si>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</si>
  <si>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</si>
  <si>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</si>
  <si>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</si>
  <si>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希望する資格の種類等</t>
    <rPh sb="0" eb="2">
      <t>キボウ</t>
    </rPh>
    <rPh sb="4" eb="6">
      <t>シカク</t>
    </rPh>
    <rPh sb="7" eb="9">
      <t>シュルイ</t>
    </rPh>
    <rPh sb="9" eb="10">
      <t>トウ</t>
    </rPh>
    <phoneticPr fontId="6"/>
  </si>
  <si>
    <t>製造・販売等実績</t>
    <rPh sb="0" eb="2">
      <t>セイゾウ</t>
    </rPh>
    <rPh sb="3" eb="5">
      <t>ハンバイ</t>
    </rPh>
    <rPh sb="5" eb="6">
      <t>トウ</t>
    </rPh>
    <rPh sb="6" eb="8">
      <t>ジッセキ</t>
    </rPh>
    <phoneticPr fontId="6"/>
  </si>
  <si>
    <t>衣服・その他繊維製品類</t>
  </si>
  <si>
    <t>ゴム・皮革・プラスチック製品類</t>
  </si>
  <si>
    <t>窯業・土石製品類</t>
  </si>
  <si>
    <t>非鉄金属・金属製品類</t>
  </si>
  <si>
    <t>フォーム印刷</t>
  </si>
  <si>
    <t>その他印刷類</t>
  </si>
  <si>
    <t>図書類</t>
  </si>
  <si>
    <t>電子出版物類</t>
  </si>
  <si>
    <t>紙・紙加工品類</t>
  </si>
  <si>
    <t>車両類</t>
  </si>
  <si>
    <t>その他輸送・搬送機械器具類</t>
  </si>
  <si>
    <t>船舶類</t>
  </si>
  <si>
    <t>燃料類</t>
  </si>
  <si>
    <t>家具・什器類</t>
  </si>
  <si>
    <t>一般・産業用機器類</t>
  </si>
  <si>
    <t>電気・通信用機器類</t>
  </si>
  <si>
    <t>電子計算機類</t>
  </si>
  <si>
    <t>精密機器類</t>
  </si>
  <si>
    <t>医療用機器類</t>
  </si>
  <si>
    <t>事務用機器類</t>
  </si>
  <si>
    <t>その他機器類</t>
  </si>
  <si>
    <t>医薬品・医療用品類</t>
  </si>
  <si>
    <t>事務用品類</t>
  </si>
  <si>
    <t>土木・建設・建築材料</t>
  </si>
  <si>
    <t>警察用装備品類</t>
  </si>
  <si>
    <t>その他</t>
  </si>
  <si>
    <t>物品の買受け</t>
    <phoneticPr fontId="5"/>
  </si>
  <si>
    <t>立木竹</t>
  </si>
  <si>
    <t>希望</t>
    <rPh sb="0" eb="2">
      <t>キボウ</t>
    </rPh>
    <phoneticPr fontId="5"/>
  </si>
  <si>
    <t>物品の販売</t>
    <phoneticPr fontId="5"/>
  </si>
  <si>
    <t>物品の製造</t>
    <phoneticPr fontId="5"/>
  </si>
  <si>
    <t>営業品目</t>
    <phoneticPr fontId="5"/>
  </si>
  <si>
    <t>役務の提供等</t>
    <phoneticPr fontId="5"/>
  </si>
  <si>
    <t>広告・宣伝</t>
  </si>
  <si>
    <t>写真・製図</t>
  </si>
  <si>
    <t>調査・研究</t>
  </si>
  <si>
    <t>情報処理</t>
  </si>
  <si>
    <t>翻訳・通訳・速記</t>
  </si>
  <si>
    <t>ソフトウェア開発</t>
  </si>
  <si>
    <t>会場等の借り上げ</t>
  </si>
  <si>
    <t>賃貸借</t>
  </si>
  <si>
    <t>建物管理等各種保守管理</t>
  </si>
  <si>
    <t>運送</t>
  </si>
  <si>
    <t>車両整備</t>
  </si>
  <si>
    <t>船舶整備</t>
  </si>
  <si>
    <t>電子出版</t>
  </si>
  <si>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</si>
  <si>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</si>
  <si>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</si>
  <si>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</si>
  <si>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</si>
  <si>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</si>
  <si>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</si>
  <si>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</si>
  <si>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</si>
  <si>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</si>
  <si>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</si>
  <si>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</si>
  <si>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</si>
  <si>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</si>
  <si>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</si>
  <si>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</si>
  <si>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</si>
  <si>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</si>
  <si>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</si>
  <si>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</si>
  <si>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</si>
  <si>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</si>
  <si>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</si>
  <si>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</si>
  <si>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</si>
  <si>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</si>
  <si>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</si>
  <si>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</si>
  <si>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</si>
  <si>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</si>
  <si>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</si>
  <si>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</si>
  <si>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</si>
  <si>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</si>
  <si>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</si>
  <si>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</si>
  <si>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</si>
  <si>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</si>
  <si>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</si>
  <si>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</si>
  <si>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</si>
  <si>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</si>
  <si>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</si>
  <si>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</si>
  <si>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</si>
  <si>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</si>
  <si>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</si>
  <si>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</si>
  <si>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</si>
  <si>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</si>
  <si>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</si>
  <si>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</si>
  <si>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前２ヶ年間の平均実績高(千円)</t>
    <rPh sb="0" eb="1">
      <t>ゼン</t>
    </rPh>
    <rPh sb="3" eb="4">
      <t>ネン</t>
    </rPh>
    <rPh sb="4" eb="5">
      <t>カン</t>
    </rPh>
    <rPh sb="6" eb="8">
      <t>ヘイキン</t>
    </rPh>
    <rPh sb="8" eb="10">
      <t>ジッセキ</t>
    </rPh>
    <rPh sb="10" eb="11">
      <t>タカ</t>
    </rPh>
    <rPh sb="12" eb="14">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</si>
  <si>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</si>
  <si>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</si>
  <si>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資格・許認可</t>
    <phoneticPr fontId="5"/>
  </si>
  <si>
    <t>具体的な内容</t>
    <phoneticPr fontId="5"/>
  </si>
  <si>
    <t>現組織への変更</t>
    <rPh sb="0" eb="1">
      <t>ゲン</t>
    </rPh>
    <rPh sb="1" eb="3">
      <t>ソシキ</t>
    </rPh>
    <rPh sb="5" eb="7">
      <t>ヘンコウ</t>
    </rPh>
    <phoneticPr fontId="6"/>
  </si>
  <si>
    <t>例)カブシキガイシャスズキグミ　正式名称を全角カタカナで入力してください。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</si>
  <si>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</si>
  <si>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</si>
  <si>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</si>
  <si>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</si>
  <si>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</si>
  <si>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</si>
  <si>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</si>
  <si>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資格を希望する場合、希望欄にリストから「○」を選択し、資格・許認可 、具体的な内容欄を入力してください。複数選択可。
その他を希望する場合、具体的な内容欄に具体的に入力してください。</t>
    <rPh sb="70" eb="73">
      <t>グタイテキ</t>
    </rPh>
    <phoneticPr fontId="6"/>
  </si>
  <si>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</si>
  <si>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</si>
  <si>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</si>
  <si>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事業協同組合、企業組合、協業組合等で官公需適格組合証明を受けている場合は番号を入力してください。</t>
    <phoneticPr fontId="5"/>
  </si>
  <si>
    <t xml:space="preserve">例)カブシキガイシャスズキグミ　ニイガタエイギョウショ
正式名称を全角カタカナで入力してください。支店・営業所名は、１文字空けて入力してください。
</t>
    <phoneticPr fontId="5"/>
  </si>
  <si>
    <t>E.電子契約情報</t>
    <rPh sb="2" eb="6">
      <t>デンシケイヤク</t>
    </rPh>
    <rPh sb="6" eb="8">
      <t>ジョウホウ</t>
    </rPh>
    <phoneticPr fontId="5"/>
  </si>
  <si>
    <t>契約締結権限者役職</t>
    <rPh sb="7" eb="9">
      <t>ヤクショク</t>
    </rPh>
    <phoneticPr fontId="6"/>
  </si>
  <si>
    <t>契約締結権限者の役職を入力してください。</t>
    <rPh sb="0" eb="2">
      <t>ケイヤク</t>
    </rPh>
    <rPh sb="2" eb="4">
      <t>テイケツ</t>
    </rPh>
    <rPh sb="4" eb="6">
      <t>ケンゲン</t>
    </rPh>
    <rPh sb="6" eb="7">
      <t>シャ</t>
    </rPh>
    <rPh sb="8" eb="10">
      <t>ヤクショク</t>
    </rPh>
    <rPh sb="11" eb="13">
      <t>ニュウリョク</t>
    </rPh>
    <phoneticPr fontId="5"/>
  </si>
  <si>
    <t>契約締結権限者氏名</t>
    <rPh sb="0" eb="7">
      <t>ケイヤクテイケツケンゲンシャ</t>
    </rPh>
    <rPh sb="7" eb="9">
      <t>シメイ</t>
    </rPh>
    <phoneticPr fontId="6"/>
  </si>
  <si>
    <t>契約締結権限者</t>
    <phoneticPr fontId="6"/>
  </si>
  <si>
    <t>契約事務担当者氏名</t>
    <rPh sb="0" eb="2">
      <t>ケイヤク</t>
    </rPh>
    <rPh sb="2" eb="7">
      <t>ジムタントウシャ</t>
    </rPh>
    <rPh sb="7" eb="9">
      <t>シメイ</t>
    </rPh>
    <phoneticPr fontId="6"/>
  </si>
  <si>
    <t>契約事務担当者</t>
    <rPh sb="0" eb="7">
      <t>ケイヤクジムタントウシャ</t>
    </rPh>
    <phoneticPr fontId="6"/>
  </si>
  <si>
    <t>F.経営情報</t>
    <rPh sb="2" eb="4">
      <t>ケイエイ</t>
    </rPh>
    <rPh sb="4" eb="6">
      <t>ジョウホウ</t>
    </rPh>
    <phoneticPr fontId="5"/>
  </si>
  <si>
    <t>G.業種情報</t>
    <rPh sb="2" eb="4">
      <t>ギョウシュ</t>
    </rPh>
    <rPh sb="4" eb="6">
      <t>ジョウホウ</t>
    </rPh>
    <phoneticPr fontId="5"/>
  </si>
  <si>
    <t>15_魚沼市</t>
  </si>
  <si>
    <t>令和7・8・9年度において、魚沼市で行われる物品製造・役務の提供等に係る入札に参加する資格の審査を申請します。
なお、この申請書及び添付書類の内容については、事実と相違しないことを誓約します。</t>
    <rPh sb="22" eb="24">
      <t>ブッピン</t>
    </rPh>
    <rPh sb="24" eb="26">
      <t>セイゾウ</t>
    </rPh>
    <rPh sb="27" eb="29">
      <t>エキム</t>
    </rPh>
    <rPh sb="30" eb="32">
      <t>テイキョウ</t>
    </rPh>
    <rPh sb="32" eb="33">
      <t>トウ</t>
    </rPh>
    <phoneticPr fontId="5"/>
  </si>
  <si>
    <t>魚沼市 物品製造・役務の提供等入札参加資格審査申請書</t>
    <rPh sb="0" eb="2">
      <t>ウオヌマ</t>
    </rPh>
    <rPh sb="2" eb="3">
      <t>シ</t>
    </rPh>
    <rPh sb="4" eb="6">
      <t>ブッピン</t>
    </rPh>
    <rPh sb="6" eb="8">
      <t>セイゾウ</t>
    </rPh>
    <rPh sb="9" eb="11">
      <t>エキム</t>
    </rPh>
    <rPh sb="12" eb="14">
      <t>テイキョウ</t>
    </rPh>
    <rPh sb="14" eb="15">
      <t>トウ</t>
    </rPh>
    <rPh sb="15" eb="17">
      <t>ニュウサツ</t>
    </rPh>
    <rPh sb="17" eb="19">
      <t>サンカ</t>
    </rPh>
    <rPh sb="19" eb="21">
      <t>シカク</t>
    </rPh>
    <rPh sb="21" eb="23">
      <t>シンサ</t>
    </rPh>
    <rPh sb="23" eb="25">
      <t>シンセイ</t>
    </rPh>
    <rPh sb="25" eb="26">
      <t>ショ</t>
    </rPh>
    <phoneticPr fontId="5"/>
  </si>
  <si>
    <t>魚沼市と電子契約を希望する場合は、電子契約に利用するメールアドレス等を入力してください。入力した場合であっても、電子契約にするかどうかは、案件ごとに選択できます。</t>
    <rPh sb="0" eb="3">
      <t>ウオヌマシ</t>
    </rPh>
    <rPh sb="4" eb="6">
      <t>デンシ</t>
    </rPh>
    <rPh sb="6" eb="8">
      <t>ケイヤク</t>
    </rPh>
    <rPh sb="9" eb="11">
      <t>キボウ</t>
    </rPh>
    <rPh sb="13" eb="15">
      <t>バアイ</t>
    </rPh>
    <rPh sb="17" eb="19">
      <t>デンシ</t>
    </rPh>
    <rPh sb="19" eb="21">
      <t>ケイヤク</t>
    </rPh>
    <rPh sb="22" eb="24">
      <t>リヨウ</t>
    </rPh>
    <rPh sb="33" eb="34">
      <t>ナド</t>
    </rPh>
    <rPh sb="35" eb="37">
      <t>ニュウリョク</t>
    </rPh>
    <rPh sb="44" eb="46">
      <t>ニュウリョク</t>
    </rPh>
    <rPh sb="48" eb="50">
      <t>バアイ</t>
    </rPh>
    <rPh sb="56" eb="58">
      <t>デンシ</t>
    </rPh>
    <rPh sb="58" eb="60">
      <t>ケイヤク</t>
    </rPh>
    <rPh sb="69" eb="71">
      <t>アンケン</t>
    </rPh>
    <rPh sb="74" eb="76">
      <t>センタク</t>
    </rPh>
    <phoneticPr fontId="5"/>
  </si>
  <si>
    <r>
      <t>電子契約で</t>
    </r>
    <r>
      <rPr>
        <sz val="10"/>
        <color rgb="FFFF0000"/>
        <rFont val="ＭＳ ゴシック"/>
        <family val="3"/>
        <charset val="128"/>
      </rPr>
      <t>契約締結権限者</t>
    </r>
    <r>
      <rPr>
        <sz val="10"/>
        <color rgb="FF0D0D0D"/>
        <rFont val="ＭＳ ゴシック"/>
        <family val="3"/>
        <charset val="128"/>
      </rPr>
      <t>が使用するメールアドレスを入力してください。</t>
    </r>
    <rPh sb="0" eb="2">
      <t>デンシ</t>
    </rPh>
    <rPh sb="2" eb="4">
      <t>ケイヤク</t>
    </rPh>
    <rPh sb="5" eb="7">
      <t>ケイヤク</t>
    </rPh>
    <rPh sb="7" eb="9">
      <t>テイケツ</t>
    </rPh>
    <rPh sb="9" eb="11">
      <t>ケンゲン</t>
    </rPh>
    <rPh sb="11" eb="12">
      <t>シャ</t>
    </rPh>
    <rPh sb="13" eb="15">
      <t>シヨウ</t>
    </rPh>
    <rPh sb="25" eb="27">
      <t>ニュウリョク</t>
    </rPh>
    <phoneticPr fontId="5"/>
  </si>
  <si>
    <r>
      <t>電子契約で</t>
    </r>
    <r>
      <rPr>
        <sz val="10"/>
        <color rgb="FFFF0000"/>
        <rFont val="ＭＳ ゴシック"/>
        <family val="3"/>
        <charset val="128"/>
      </rPr>
      <t>契約事務担当者</t>
    </r>
    <r>
      <rPr>
        <sz val="10"/>
        <color rgb="FF0D0D0D"/>
        <rFont val="ＭＳ ゴシック"/>
        <family val="3"/>
        <charset val="128"/>
      </rPr>
      <t>が使用するメールアドレスを設定する場合に入力してください。</t>
    </r>
    <rPh sb="0" eb="2">
      <t>デンシ</t>
    </rPh>
    <rPh sb="2" eb="4">
      <t>ケイヤク</t>
    </rPh>
    <rPh sb="5" eb="7">
      <t>ケイヤク</t>
    </rPh>
    <rPh sb="7" eb="9">
      <t>ジム</t>
    </rPh>
    <rPh sb="9" eb="12">
      <t>タントウシャ</t>
    </rPh>
    <rPh sb="13" eb="15">
      <t>シヨウ</t>
    </rPh>
    <rPh sb="25" eb="27">
      <t>セッテイ</t>
    </rPh>
    <rPh sb="29" eb="31">
      <t>バアイ</t>
    </rPh>
    <rPh sb="32" eb="34">
      <t>ニュウリョク</t>
    </rPh>
    <phoneticPr fontId="5"/>
  </si>
  <si>
    <t>例)株式会社鈴木組
B.支店・営業所に入札・契約権限を委任しない場合、名簿に登録し、契約書に記載される名称になります。
株式会社、有限会社などは省略せず、正式名称で入力してください。</t>
    <rPh sb="72" eb="74">
      <t>ショウリャク</t>
    </rPh>
    <phoneticPr fontId="5"/>
  </si>
  <si>
    <t>B.支店・営業所に入札・契約権限を委任しない場合、名簿に登録し、契約書に記載される役職になります。
個人の場合は「代表者」と入力してください。</t>
    <rPh sb="41" eb="43">
      <t>ヤクショク</t>
    </rPh>
    <rPh sb="62" eb="64">
      <t>ニュウリョク</t>
    </rPh>
    <phoneticPr fontId="5"/>
  </si>
  <si>
    <t>例)株式会社鈴木組　新潟営業所
名簿に登録し、契約書に記載される名称になります。
株式会社、有限会社などは省略せず、正式名称で入力してください。支店・営業所名は、１文字空けて入力してください。</t>
    <rPh sb="10" eb="12">
      <t>ニイガタ</t>
    </rPh>
    <rPh sb="58" eb="60">
      <t>セイシキ</t>
    </rPh>
    <rPh sb="60" eb="62">
      <t>メイショウ</t>
    </rPh>
    <rPh sb="63" eb="65">
      <t>ニュウリョク</t>
    </rPh>
    <rPh sb="72" eb="74">
      <t>シテン</t>
    </rPh>
    <rPh sb="75" eb="78">
      <t>エイギョウショ</t>
    </rPh>
    <rPh sb="78" eb="79">
      <t>メイ</t>
    </rPh>
    <rPh sb="82" eb="84">
      <t>モジ</t>
    </rPh>
    <rPh sb="84" eb="85">
      <t>ア</t>
    </rPh>
    <rPh sb="87" eb="89">
      <t>ニュウリョク</t>
    </rPh>
    <phoneticPr fontId="5"/>
  </si>
  <si>
    <t>例)所長
名簿に登録し、契約書に記載される役職になります。正式名称で入力してください。</t>
    <rPh sb="34" eb="36">
      <t>ニュウリョク</t>
    </rPh>
    <phoneticPr fontId="5"/>
  </si>
  <si>
    <t>Ver.7.0.1</t>
    <phoneticPr fontId="5"/>
  </si>
  <si>
    <t>7.0.1</t>
  </si>
  <si>
    <t>例)0000-00-0000　半角の数字とハイフンで入力してください。保有していない場合は、入力する必要はありません。</t>
    <phoneticPr fontId="5"/>
  </si>
  <si>
    <t>この申請書の事務手続きをした方の情報を入力してください。内容の確認で問い合わせする場合があります。
行政書士が代理申請する場合は、「D.申請代理人情報」に入力してください。</t>
    <rPh sb="2" eb="5">
      <t>シンセイショ</t>
    </rPh>
    <rPh sb="6" eb="8">
      <t>ジム</t>
    </rPh>
    <rPh sb="8" eb="10">
      <t>テツヅ</t>
    </rPh>
    <rPh sb="14" eb="15">
      <t>ホウ</t>
    </rPh>
    <rPh sb="16" eb="18">
      <t>ジョウホウ</t>
    </rPh>
    <rPh sb="19" eb="21">
      <t>ニュウリョク</t>
    </rPh>
    <rPh sb="28" eb="30">
      <t>ナイヨウ</t>
    </rPh>
    <rPh sb="31" eb="33">
      <t>カクニン</t>
    </rPh>
    <rPh sb="34" eb="35">
      <t>ト</t>
    </rPh>
    <rPh sb="36" eb="37">
      <t>ア</t>
    </rPh>
    <rPh sb="41" eb="43">
      <t>バアイ</t>
    </rPh>
    <rPh sb="55" eb="57">
      <t>ダイリ</t>
    </rPh>
    <rPh sb="57" eb="59">
      <t>シンセイ</t>
    </rPh>
    <rPh sb="61" eb="63">
      <t>バアイ</t>
    </rPh>
    <phoneticPr fontId="5"/>
  </si>
  <si>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</si>
  <si>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リストから選択してください。「する」場合は、委任状の添付が必要です。</t>
    <phoneticPr fontId="5"/>
  </si>
  <si>
    <t>契約書に記載される氏名になります。姓と名は１文字分空けてください。</t>
    <phoneticPr fontId="5"/>
  </si>
  <si>
    <t>本社（店）と異なる場合のみ、半角の数字とハイフンで入力してください。保有していない場合は、入力する必要はありません。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</si>
</sst>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3"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53">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style="thin">
        <color indexed="64"/>
      </left>
      <right style="hair">
        <color auto="1"/>
      </right>
      <top style="hair">
        <color auto="1"/>
      </top>
      <bottom style="hair">
        <color auto="1"/>
      </bottom>
      <diagonal/>
    </border>
    <border>
      <left/>
      <right style="hair">
        <color auto="1"/>
      </right>
      <top/>
      <bottom style="hair">
        <color auto="1"/>
      </bottom>
      <diagonal/>
    </border>
    <border>
      <left/>
      <right style="hair">
        <color auto="1"/>
      </right>
      <top style="thin">
        <color indexed="64"/>
      </top>
      <bottom style="hair">
        <color auto="1"/>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71">
    <xf numFmtId="0" fontId="0" fillId="0" borderId="0" xfId="0">
      <alignment vertical="center"/>
    </xf>
    <xf numFmtId="49" fontId="19" fillId="2" borderId="0" xfId="0" applyNumberFormat="1" applyFont="1" applyFill="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14" fontId="19" fillId="2" borderId="50" xfId="0" applyNumberFormat="1" applyFont="1" applyFill="1" applyBorder="1" applyAlignment="1" applyProtection="1">
      <alignment horizontal="left" vertical="center"/>
      <protection locked="0"/>
    </xf>
    <xf numFmtId="49" fontId="19" fillId="2" borderId="5" xfId="0" applyNumberFormat="1" applyFont="1" applyFill="1" applyBorder="1" applyAlignment="1" applyProtection="1">
      <alignment horizontal="left" vertical="center"/>
      <protection locked="0"/>
    </xf>
    <xf numFmtId="0" fontId="19" fillId="2" borderId="6" xfId="0" applyFont="1" applyFill="1" applyBorder="1" applyAlignment="1" applyProtection="1">
      <alignment horizontal="left" vertical="center"/>
      <protection locked="0"/>
    </xf>
    <xf numFmtId="0" fontId="19" fillId="2" borderId="31" xfId="0" applyFont="1" applyFill="1" applyBorder="1" applyAlignment="1" applyProtection="1">
      <alignment horizontal="left" vertical="center"/>
      <protection locked="0"/>
    </xf>
    <xf numFmtId="0" fontId="19" fillId="2" borderId="7" xfId="0"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9" fillId="2" borderId="10"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49" fontId="19" fillId="2" borderId="30" xfId="0" applyNumberFormat="1"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42" xfId="0" applyFont="1" applyFill="1" applyBorder="1" applyAlignment="1" applyProtection="1">
      <alignment horizontal="left" vertical="center"/>
      <protection locked="0"/>
    </xf>
    <xf numFmtId="0" fontId="19" fillId="2" borderId="4" xfId="0" applyFont="1" applyFill="1" applyBorder="1" applyAlignment="1" applyProtection="1">
      <alignment horizontal="left" vertical="center"/>
      <protection locked="0"/>
    </xf>
    <xf numFmtId="14" fontId="19" fillId="2" borderId="22" xfId="0" applyNumberFormat="1" applyFont="1" applyFill="1" applyBorder="1" applyAlignment="1" applyProtection="1">
      <alignment horizontal="left" vertical="center"/>
      <protection locked="0"/>
    </xf>
    <xf numFmtId="177" fontId="19" fillId="2" borderId="3" xfId="0" applyNumberFormat="1" applyFont="1" applyFill="1" applyBorder="1" applyAlignment="1" applyProtection="1">
      <alignment horizontal="left" vertical="center"/>
      <protection locked="0"/>
    </xf>
    <xf numFmtId="14" fontId="19" fillId="2" borderId="38" xfId="0" applyNumberFormat="1" applyFont="1" applyFill="1" applyBorder="1" applyAlignment="1" applyProtection="1">
      <alignment horizontal="left" vertical="center"/>
      <protection locked="0"/>
    </xf>
    <xf numFmtId="177" fontId="19" fillId="2" borderId="9" xfId="0" applyNumberFormat="1" applyFont="1" applyFill="1" applyBorder="1" applyAlignment="1" applyProtection="1">
      <alignment horizontal="left" vertical="center"/>
      <protection locked="0"/>
    </xf>
    <xf numFmtId="38" fontId="19" fillId="2" borderId="20" xfId="1" applyNumberFormat="1" applyFont="1" applyFill="1" applyBorder="1" applyAlignment="1" applyProtection="1">
      <alignment horizontal="right" vertical="center"/>
      <protection locked="0"/>
    </xf>
    <xf numFmtId="178" fontId="19" fillId="2" borderId="1" xfId="1" applyNumberFormat="1" applyFont="1" applyFill="1" applyBorder="1" applyAlignment="1" applyProtection="1">
      <alignment horizontal="right" vertical="center"/>
      <protection locked="0"/>
    </xf>
    <xf numFmtId="38" fontId="19" fillId="2" borderId="52" xfId="1" applyNumberFormat="1" applyFont="1" applyFill="1" applyBorder="1" applyAlignment="1" applyProtection="1">
      <alignment horizontal="right" vertical="center"/>
      <protection locked="0"/>
    </xf>
    <xf numFmtId="38" fontId="19" fillId="2" borderId="51" xfId="1" applyNumberFormat="1" applyFont="1" applyFill="1" applyBorder="1" applyAlignment="1" applyProtection="1">
      <alignment horizontal="right" vertical="center"/>
      <protection locked="0"/>
    </xf>
    <xf numFmtId="178" fontId="19" fillId="2" borderId="2" xfId="1" applyNumberFormat="1" applyFont="1" applyFill="1" applyBorder="1" applyAlignment="1" applyProtection="1">
      <alignment horizontal="right" vertical="center"/>
      <protection locked="0"/>
    </xf>
    <xf numFmtId="38" fontId="19" fillId="2" borderId="22" xfId="1" applyNumberFormat="1" applyFont="1" applyFill="1" applyBorder="1" applyAlignment="1" applyProtection="1">
      <alignment horizontal="right" vertical="center"/>
      <protection locked="0"/>
    </xf>
    <xf numFmtId="178" fontId="19" fillId="2" borderId="3" xfId="1" applyNumberFormat="1" applyFont="1" applyFill="1" applyBorder="1" applyAlignment="1" applyProtection="1">
      <alignment horizontal="right" vertical="center"/>
      <protection locked="0"/>
    </xf>
    <xf numFmtId="178" fontId="19" fillId="2" borderId="4" xfId="1" applyNumberFormat="1" applyFont="1" applyFill="1" applyBorder="1" applyAlignment="1" applyProtection="1">
      <alignment horizontal="right" vertical="center"/>
      <protection locked="0"/>
    </xf>
    <xf numFmtId="38" fontId="19" fillId="2" borderId="32" xfId="1" applyNumberFormat="1" applyFont="1" applyFill="1" applyBorder="1" applyAlignment="1" applyProtection="1">
      <alignment horizontal="right" vertical="center"/>
      <protection locked="0"/>
    </xf>
    <xf numFmtId="178" fontId="19" fillId="2" borderId="27" xfId="1" applyNumberFormat="1" applyFont="1" applyFill="1" applyBorder="1" applyAlignment="1" applyProtection="1">
      <alignment horizontal="right" vertical="center"/>
      <protection locked="0"/>
    </xf>
    <xf numFmtId="178" fontId="19" fillId="2" borderId="28" xfId="1" applyNumberFormat="1" applyFont="1" applyFill="1" applyBorder="1" applyAlignment="1" applyProtection="1">
      <alignment horizontal="right" vertical="center"/>
      <protection locked="0"/>
    </xf>
    <xf numFmtId="38" fontId="19" fillId="2" borderId="1" xfId="1" applyNumberFormat="1" applyFont="1" applyFill="1" applyBorder="1" applyAlignment="1" applyProtection="1">
      <alignment horizontal="right" vertical="center"/>
      <protection locked="0"/>
    </xf>
    <xf numFmtId="38" fontId="19" fillId="2" borderId="2" xfId="1" applyNumberFormat="1" applyFont="1" applyFill="1" applyBorder="1" applyAlignment="1" applyProtection="1">
      <alignment horizontal="right" vertical="center"/>
      <protection locked="0"/>
    </xf>
    <xf numFmtId="38" fontId="19" fillId="2" borderId="12" xfId="1" applyNumberFormat="1" applyFont="1" applyFill="1" applyBorder="1" applyAlignment="1" applyProtection="1">
      <alignment horizontal="right" vertical="center"/>
      <protection locked="0"/>
    </xf>
    <xf numFmtId="178" fontId="19" fillId="2" borderId="6" xfId="1" applyNumberFormat="1" applyFont="1" applyFill="1" applyBorder="1" applyAlignment="1" applyProtection="1">
      <alignment horizontal="right" vertical="center"/>
      <protection locked="0"/>
    </xf>
    <xf numFmtId="178" fontId="19" fillId="2" borderId="7" xfId="1" applyNumberFormat="1" applyFont="1" applyFill="1" applyBorder="1" applyAlignment="1" applyProtection="1">
      <alignment horizontal="right" vertical="center"/>
      <protection locked="0"/>
    </xf>
    <xf numFmtId="49" fontId="19" fillId="2" borderId="0" xfId="0" applyNumberFormat="1" applyFont="1" applyFill="1" applyAlignment="1" applyProtection="1">
      <alignment horizontal="left" vertical="center"/>
      <protection locked="0"/>
    </xf>
    <xf numFmtId="38" fontId="19" fillId="2" borderId="0" xfId="0" applyNumberFormat="1" applyFont="1" applyFill="1" applyAlignment="1" applyProtection="1">
      <alignment horizontal="left" vertical="center"/>
      <protection locked="0"/>
    </xf>
    <xf numFmtId="49" fontId="19" fillId="2" borderId="12"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49" fontId="19" fillId="2" borderId="36" xfId="2" applyNumberFormat="1" applyFont="1" applyFill="1" applyBorder="1" applyAlignment="1" applyProtection="1">
      <alignment horizontal="center" vertical="center"/>
      <protection locked="0"/>
    </xf>
    <xf numFmtId="49" fontId="19" fillId="2" borderId="29" xfId="2" applyNumberFormat="1" applyFont="1" applyFill="1" applyBorder="1" applyAlignment="1" applyProtection="1">
      <alignment horizontal="center" vertical="center"/>
      <protection locked="0"/>
    </xf>
    <xf numFmtId="49" fontId="19" fillId="2" borderId="37" xfId="2" applyNumberFormat="1" applyFont="1" applyFill="1" applyBorder="1" applyAlignment="1" applyProtection="1">
      <alignment horizontal="center" vertical="center"/>
      <protection locked="0"/>
    </xf>
    <xf numFmtId="49" fontId="19" fillId="2" borderId="17"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49" fontId="19" fillId="2" borderId="14" xfId="2" applyNumberFormat="1" applyFont="1" applyFill="1" applyBorder="1" applyAlignment="1" applyProtection="1">
      <alignment horizontal="center" vertical="center"/>
      <protection locked="0"/>
    </xf>
    <xf numFmtId="38" fontId="19" fillId="2" borderId="6" xfId="0" applyNumberFormat="1" applyFont="1" applyFill="1" applyBorder="1" applyAlignment="1" applyProtection="1">
      <alignment horizontal="left" vertical="center"/>
      <protection locked="0"/>
    </xf>
    <xf numFmtId="38" fontId="19" fillId="2" borderId="12" xfId="0" applyNumberFormat="1" applyFont="1" applyFill="1" applyBorder="1" applyAlignment="1" applyProtection="1">
      <alignment horizontal="right" vertical="center"/>
      <protection locked="0"/>
    </xf>
    <xf numFmtId="40" fontId="19" fillId="2" borderId="6" xfId="0" applyNumberFormat="1" applyFont="1" applyFill="1" applyBorder="1" applyAlignment="1" applyProtection="1">
      <alignment horizontal="right" vertical="center"/>
      <protection locked="0"/>
    </xf>
    <xf numFmtId="49" fontId="19" fillId="2" borderId="38"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38" fontId="19" fillId="2" borderId="9" xfId="0" applyNumberFormat="1" applyFont="1" applyFill="1" applyBorder="1" applyAlignment="1" applyProtection="1">
      <alignment horizontal="left" vertical="center"/>
      <protection locked="0"/>
    </xf>
    <xf numFmtId="49" fontId="19" fillId="2" borderId="11" xfId="0" applyNumberFormat="1" applyFont="1" applyFill="1" applyBorder="1" applyAlignment="1" applyProtection="1">
      <alignment horizontal="left" vertical="center"/>
      <protection locked="0"/>
    </xf>
    <xf numFmtId="38" fontId="19" fillId="2" borderId="38" xfId="0" applyNumberFormat="1" applyFont="1" applyFill="1" applyBorder="1" applyAlignment="1" applyProtection="1">
      <alignment horizontal="right" vertical="center"/>
      <protection locked="0"/>
    </xf>
    <xf numFmtId="40" fontId="19" fillId="2" borderId="9" xfId="0" applyNumberFormat="1" applyFont="1" applyFill="1" applyBorder="1" applyAlignment="1" applyProtection="1">
      <alignment horizontal="right" vertical="center"/>
      <protection locked="0"/>
    </xf>
    <xf numFmtId="0" fontId="19" fillId="2" borderId="0" xfId="0" applyFont="1" applyFill="1" applyAlignment="1" applyProtection="1">
      <alignment horizontal="left" vertical="center"/>
      <protection locked="0"/>
    </xf>
    <xf numFmtId="185"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182" fontId="19" fillId="2" borderId="0" xfId="0" applyNumberFormat="1" applyFont="1" applyFill="1" applyAlignment="1" applyProtection="1">
      <alignment horizontal="left" vertical="center"/>
      <protection locked="0"/>
    </xf>
    <xf numFmtId="178" fontId="19" fillId="2" borderId="0" xfId="0" applyNumberFormat="1" applyFont="1" applyFill="1" applyAlignment="1" applyProtection="1">
      <alignment horizontal="left" vertical="center"/>
      <protection locked="0"/>
    </xf>
    <xf numFmtId="49" fontId="19" fillId="2" borderId="12" xfId="2" applyNumberFormat="1" applyFont="1" applyFill="1" applyBorder="1" applyAlignment="1" applyProtection="1">
      <alignment horizontal="center" vertical="center"/>
      <protection locked="0"/>
    </xf>
    <xf numFmtId="49" fontId="19" fillId="2" borderId="6" xfId="2" applyNumberFormat="1" applyFont="1" applyFill="1" applyBorder="1" applyAlignment="1" applyProtection="1">
      <alignment horizontal="center" vertical="center"/>
      <protection locked="0"/>
    </xf>
    <xf numFmtId="49" fontId="19" fillId="2" borderId="7" xfId="2" applyNumberFormat="1" applyFont="1" applyFill="1" applyBorder="1" applyAlignment="1" applyProtection="1">
      <alignment horizontal="center" vertical="center"/>
      <protection locked="0"/>
    </xf>
    <xf numFmtId="14"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left" vertical="center"/>
      <protection locked="0"/>
    </xf>
    <xf numFmtId="49" fontId="19" fillId="2" borderId="22" xfId="2" applyNumberFormat="1" applyFont="1" applyFill="1" applyBorder="1" applyAlignment="1" applyProtection="1">
      <alignment horizontal="center" vertical="center"/>
      <protection locked="0"/>
    </xf>
    <xf numFmtId="49" fontId="19" fillId="2" borderId="3" xfId="2" applyNumberFormat="1" applyFont="1" applyFill="1" applyBorder="1" applyAlignment="1" applyProtection="1">
      <alignment horizontal="center" vertical="center"/>
      <protection locked="0"/>
    </xf>
    <xf numFmtId="49" fontId="19" fillId="2" borderId="4" xfId="2" applyNumberFormat="1" applyFont="1" applyFill="1" applyBorder="1" applyAlignment="1" applyProtection="1">
      <alignment horizontal="center" vertical="center"/>
      <protection locked="0"/>
    </xf>
    <xf numFmtId="38" fontId="19" fillId="2" borderId="0" xfId="0" applyNumberFormat="1" applyFont="1" applyFill="1" applyAlignment="1" applyProtection="1">
      <alignment horizontal="right" vertical="center"/>
      <protection locked="0"/>
    </xf>
    <xf numFmtId="182" fontId="19" fillId="2" borderId="3" xfId="1" applyNumberFormat="1" applyFont="1" applyFill="1" applyBorder="1" applyAlignment="1" applyProtection="1">
      <alignment horizontal="right" vertical="center"/>
      <protection locked="0"/>
    </xf>
    <xf numFmtId="182" fontId="19" fillId="2" borderId="4" xfId="1" applyNumberFormat="1" applyFont="1" applyFill="1" applyBorder="1" applyAlignment="1" applyProtection="1">
      <alignment horizontal="right" vertical="center"/>
      <protection locked="0"/>
    </xf>
    <xf numFmtId="182" fontId="19" fillId="2" borderId="6" xfId="1" applyNumberFormat="1" applyFont="1" applyFill="1" applyBorder="1" applyAlignment="1" applyProtection="1">
      <alignment horizontal="right" vertical="center"/>
      <protection locked="0"/>
    </xf>
    <xf numFmtId="182" fontId="19" fillId="2" borderId="7" xfId="1" applyNumberFormat="1" applyFont="1" applyFill="1" applyBorder="1" applyAlignment="1" applyProtection="1">
      <alignment horizontal="right" vertical="center"/>
      <protection locked="0"/>
    </xf>
    <xf numFmtId="38" fontId="19" fillId="2" borderId="38" xfId="1" applyNumberFormat="1" applyFont="1" applyFill="1" applyBorder="1" applyAlignment="1" applyProtection="1">
      <alignment horizontal="right" vertical="center"/>
      <protection locked="0"/>
    </xf>
    <xf numFmtId="182" fontId="19" fillId="2" borderId="9" xfId="1" applyNumberFormat="1" applyFont="1" applyFill="1" applyBorder="1" applyAlignment="1" applyProtection="1">
      <alignment horizontal="right" vertical="center"/>
      <protection locked="0"/>
    </xf>
    <xf numFmtId="182" fontId="19" fillId="2" borderId="11" xfId="1" applyNumberFormat="1" applyFont="1" applyFill="1" applyBorder="1" applyAlignment="1" applyProtection="1">
      <alignment horizontal="right" vertical="center"/>
      <protection locked="0"/>
    </xf>
    <xf numFmtId="178" fontId="19" fillId="2" borderId="52" xfId="1" applyNumberFormat="1" applyFont="1" applyFill="1" applyBorder="1" applyAlignment="1" applyProtection="1">
      <alignment horizontal="right" vertical="center"/>
      <protection locked="0"/>
    </xf>
    <xf numFmtId="14" fontId="19" fillId="2" borderId="30" xfId="0" applyNumberFormat="1" applyFont="1" applyFill="1" applyBorder="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0" fontId="19" fillId="2" borderId="31" xfId="2" applyFont="1" applyFill="1" applyBorder="1" applyAlignment="1" applyProtection="1">
      <alignment horizontal="center" vertical="center"/>
      <protection locked="0"/>
    </xf>
    <xf numFmtId="49" fontId="19" fillId="2" borderId="38" xfId="2" applyNumberFormat="1" applyFont="1" applyFill="1" applyBorder="1" applyAlignment="1" applyProtection="1">
      <alignment horizontal="center" vertical="center"/>
      <protection locked="0"/>
    </xf>
    <xf numFmtId="0" fontId="19" fillId="2" borderId="10" xfId="2" applyFont="1" applyFill="1" applyBorder="1" applyAlignment="1" applyProtection="1">
      <alignment horizontal="center" vertical="center"/>
      <protection locked="0"/>
    </xf>
    <xf numFmtId="0" fontId="19" fillId="2" borderId="42" xfId="2" applyFont="1" applyFill="1" applyBorder="1" applyAlignment="1" applyProtection="1">
      <alignment horizontal="center"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4" fillId="0" borderId="13" xfId="2" applyFont="1" applyBorder="1" applyAlignment="1" applyProtection="1">
      <alignment vertical="center" wrapText="1"/>
    </xf>
    <xf numFmtId="0" fontId="4" fillId="0" borderId="13" xfId="2" applyFont="1" applyBorder="1" applyProtection="1">
      <alignment vertical="center"/>
    </xf>
    <xf numFmtId="0" fontId="16" fillId="0" borderId="15" xfId="2" applyFont="1" applyBorder="1" applyProtection="1">
      <alignment vertical="center"/>
    </xf>
    <xf numFmtId="0" fontId="16" fillId="0" borderId="16" xfId="2" applyFont="1" applyBorder="1" applyProtection="1">
      <alignment vertical="center"/>
    </xf>
    <xf numFmtId="0" fontId="16" fillId="0" borderId="18" xfId="2" applyFont="1" applyBorder="1" applyProtection="1">
      <alignment vertical="center"/>
    </xf>
    <xf numFmtId="49" fontId="4" fillId="0" borderId="0" xfId="1" applyNumberFormat="1" applyFont="1" applyProtection="1">
      <alignment vertical="center"/>
    </xf>
    <xf numFmtId="0" fontId="16" fillId="0" borderId="19" xfId="2" applyFont="1" applyBorder="1" applyProtection="1">
      <alignment vertical="center"/>
    </xf>
    <xf numFmtId="0" fontId="16" fillId="0" borderId="0" xfId="2" applyFont="1" applyProtection="1">
      <alignment vertical="center"/>
    </xf>
    <xf numFmtId="0" fontId="16" fillId="0" borderId="21" xfId="2" applyFont="1" applyBorder="1" applyProtection="1">
      <alignment vertical="center"/>
    </xf>
    <xf numFmtId="0" fontId="16" fillId="0" borderId="17" xfId="2" applyFont="1" applyBorder="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183" fontId="4" fillId="0" borderId="0" xfId="1" applyNumberFormat="1" applyFont="1" applyProtection="1">
      <alignment vertical="center"/>
    </xf>
    <xf numFmtId="0" fontId="14" fillId="0" borderId="15"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0" fontId="14" fillId="0" borderId="19" xfId="0" applyFont="1" applyBorder="1" applyProtection="1">
      <alignment vertical="center"/>
    </xf>
    <xf numFmtId="0" fontId="14" fillId="0" borderId="0" xfId="0" applyFont="1" applyProtection="1">
      <alignment vertical="center"/>
    </xf>
    <xf numFmtId="0" fontId="4" fillId="0" borderId="16" xfId="0" applyFont="1" applyBorder="1" applyProtection="1">
      <alignment vertical="center"/>
    </xf>
    <xf numFmtId="0" fontId="4" fillId="0" borderId="18" xfId="0" applyFont="1" applyBorder="1" applyProtection="1">
      <alignment vertical="center"/>
    </xf>
    <xf numFmtId="180" fontId="4" fillId="0" borderId="19"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21"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9" xfId="0" applyFont="1" applyBorder="1" applyProtection="1">
      <alignment vertical="center"/>
    </xf>
    <xf numFmtId="0" fontId="17" fillId="0" borderId="0" xfId="0" applyFont="1" applyAlignment="1" applyProtection="1">
      <alignment vertical="top" wrapText="1"/>
    </xf>
    <xf numFmtId="0" fontId="13" fillId="0" borderId="21"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9" xfId="2" applyFont="1" applyBorder="1" applyProtection="1">
      <alignment vertical="center"/>
    </xf>
    <xf numFmtId="0" fontId="21" fillId="0" borderId="0" xfId="0" applyFont="1" applyAlignment="1" applyProtection="1">
      <alignment vertical="top"/>
    </xf>
    <xf numFmtId="0" fontId="17" fillId="0" borderId="21" xfId="0" applyFont="1" applyBorder="1" applyAlignment="1" applyProtection="1">
      <alignment vertical="top"/>
    </xf>
    <xf numFmtId="0" fontId="4" fillId="0" borderId="17" xfId="0" applyFont="1" applyBorder="1" applyProtection="1">
      <alignment vertical="center"/>
    </xf>
    <xf numFmtId="0" fontId="4" fillId="0" borderId="13" xfId="0" applyFont="1" applyBorder="1" applyProtection="1">
      <alignment vertical="center"/>
    </xf>
    <xf numFmtId="0" fontId="13" fillId="0" borderId="13" xfId="0" applyFont="1" applyBorder="1" applyAlignment="1" applyProtection="1">
      <alignment vertical="top"/>
    </xf>
    <xf numFmtId="49" fontId="13" fillId="0" borderId="13" xfId="0" applyNumberFormat="1" applyFont="1" applyBorder="1" applyAlignment="1" applyProtection="1">
      <alignment vertical="top"/>
    </xf>
    <xf numFmtId="0" fontId="4" fillId="0" borderId="14"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21" fillId="0" borderId="0" xfId="0" applyFont="1" applyAlignment="1" applyProtection="1">
      <alignment vertical="top" wrapText="1"/>
    </xf>
    <xf numFmtId="0" fontId="21" fillId="0" borderId="0" xfId="0" applyFont="1" applyAlignment="1" applyProtection="1">
      <alignment vertical="top"/>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3" xfId="0" applyFont="1" applyBorder="1" applyAlignment="1" applyProtection="1">
      <alignment horizontal="right" vertical="top"/>
    </xf>
    <xf numFmtId="0" fontId="15" fillId="0" borderId="13" xfId="0" applyFont="1" applyBorder="1" applyAlignment="1" applyProtection="1">
      <alignment vertical="top"/>
    </xf>
    <xf numFmtId="49" fontId="15" fillId="0" borderId="13" xfId="0" applyNumberFormat="1" applyFont="1" applyBorder="1" applyAlignment="1" applyProtection="1">
      <alignment vertical="top"/>
    </xf>
    <xf numFmtId="182" fontId="15" fillId="0" borderId="13"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9" xfId="0" applyFont="1" applyBorder="1" applyProtection="1">
      <alignment vertical="center"/>
    </xf>
    <xf numFmtId="0" fontId="22"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13"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1" xfId="2" applyFont="1" applyBorder="1" applyProtection="1">
      <alignment vertical="center"/>
    </xf>
    <xf numFmtId="49" fontId="17" fillId="0" borderId="0" xfId="0" applyNumberFormat="1" applyFont="1" applyAlignment="1" applyProtection="1">
      <alignment horizontal="right" vertical="top"/>
    </xf>
    <xf numFmtId="178" fontId="13" fillId="0" borderId="13" xfId="0" applyNumberFormat="1" applyFont="1" applyBorder="1" applyAlignment="1" applyProtection="1">
      <alignment vertical="top"/>
    </xf>
    <xf numFmtId="178" fontId="13" fillId="0" borderId="0" xfId="0" applyNumberFormat="1" applyFont="1" applyAlignment="1" applyProtection="1">
      <alignment vertical="top"/>
    </xf>
    <xf numFmtId="49" fontId="4" fillId="0" borderId="0" xfId="0" applyNumberFormat="1" applyFont="1" applyAlignment="1" applyProtection="1">
      <alignment vertical="top"/>
    </xf>
    <xf numFmtId="0" fontId="21" fillId="0" borderId="0" xfId="0" applyFont="1" applyAlignment="1" applyProtection="1">
      <alignment vertical="center" wrapText="1"/>
    </xf>
    <xf numFmtId="0" fontId="15" fillId="0" borderId="21" xfId="0" applyFont="1" applyBorder="1" applyProtection="1">
      <alignment vertical="center"/>
    </xf>
    <xf numFmtId="49" fontId="4" fillId="0" borderId="21" xfId="0" applyNumberFormat="1" applyFont="1" applyBorder="1" applyProtection="1">
      <alignment vertical="center"/>
    </xf>
    <xf numFmtId="49" fontId="21" fillId="0" borderId="0" xfId="0" applyNumberFormat="1" applyFont="1" applyAlignment="1" applyProtection="1">
      <alignment horizontal="right" vertical="top"/>
    </xf>
    <xf numFmtId="0" fontId="4" fillId="0" borderId="21" xfId="0" applyFont="1" applyBorder="1" applyAlignment="1" applyProtection="1">
      <alignment vertical="top"/>
    </xf>
    <xf numFmtId="0" fontId="4" fillId="0" borderId="0" xfId="2" applyFont="1" applyAlignment="1" applyProtection="1">
      <alignment vertical="top"/>
    </xf>
    <xf numFmtId="49" fontId="4" fillId="0" borderId="13" xfId="0" applyNumberFormat="1" applyFont="1" applyBorder="1" applyAlignment="1" applyProtection="1">
      <alignment vertical="top"/>
    </xf>
    <xf numFmtId="0" fontId="4" fillId="0" borderId="13" xfId="0" applyFont="1" applyBorder="1" applyAlignment="1" applyProtection="1">
      <alignment vertical="top"/>
    </xf>
    <xf numFmtId="178" fontId="4" fillId="0" borderId="0" xfId="0" applyNumberFormat="1" applyFont="1" applyProtection="1">
      <alignment vertical="center"/>
    </xf>
    <xf numFmtId="0" fontId="4" fillId="0" borderId="17" xfId="2" applyFont="1" applyBorder="1" applyProtection="1">
      <alignment vertical="center"/>
    </xf>
    <xf numFmtId="0" fontId="4" fillId="0" borderId="13" xfId="2" applyFont="1" applyBorder="1" applyProtection="1">
      <alignment vertical="center"/>
    </xf>
    <xf numFmtId="0" fontId="14" fillId="0" borderId="19"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177" fontId="17" fillId="0" borderId="0" xfId="0" applyNumberFormat="1" applyFont="1" applyAlignment="1" applyProtection="1">
      <alignment horizontal="right" vertical="top"/>
    </xf>
    <xf numFmtId="0" fontId="17" fillId="0" borderId="0" xfId="0" applyFont="1" applyAlignment="1" applyProtection="1">
      <alignmen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17" fillId="0" borderId="0" xfId="2" applyFont="1" applyAlignment="1" applyProtection="1">
      <alignment horizontal="left" vertical="center" wrapText="1"/>
    </xf>
    <xf numFmtId="0" fontId="4" fillId="0" borderId="20"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5" xfId="2" applyFont="1" applyBorder="1" applyAlignment="1" applyProtection="1">
      <alignment horizontal="center" vertical="center"/>
    </xf>
    <xf numFmtId="0" fontId="4" fillId="0" borderId="16" xfId="2" applyFont="1" applyBorder="1" applyAlignment="1" applyProtection="1">
      <alignment horizontal="center" vertical="center"/>
    </xf>
    <xf numFmtId="0" fontId="4" fillId="0" borderId="18" xfId="2" applyFont="1" applyBorder="1" applyAlignment="1" applyProtection="1">
      <alignment horizontal="center" vertical="center"/>
    </xf>
    <xf numFmtId="49" fontId="4" fillId="0" borderId="20"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180" fontId="4" fillId="0" borderId="21" xfId="0" applyNumberFormat="1" applyFont="1" applyBorder="1" applyProtection="1">
      <alignment vertical="center"/>
    </xf>
    <xf numFmtId="0" fontId="4" fillId="0" borderId="2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3" borderId="22"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0" borderId="1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3" borderId="1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38" fontId="4" fillId="0" borderId="39" xfId="0" applyNumberFormat="1" applyFont="1" applyBorder="1" applyAlignment="1" applyProtection="1">
      <alignment horizontal="right" vertical="center"/>
    </xf>
    <xf numFmtId="38" fontId="4" fillId="0" borderId="23" xfId="0" applyNumberFormat="1" applyFont="1" applyBorder="1" applyAlignment="1" applyProtection="1">
      <alignment horizontal="right" vertical="center"/>
    </xf>
    <xf numFmtId="0" fontId="18" fillId="0" borderId="21" xfId="0" applyFont="1" applyBorder="1" applyProtection="1">
      <alignment vertical="center"/>
    </xf>
    <xf numFmtId="0" fontId="4" fillId="0" borderId="36"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37" xfId="0" applyFont="1" applyBorder="1" applyAlignment="1" applyProtection="1">
      <alignment horizontal="left" vertical="center"/>
    </xf>
    <xf numFmtId="0" fontId="18" fillId="0" borderId="7" xfId="0" applyFont="1" applyBorder="1" applyProtection="1">
      <alignment vertical="center"/>
    </xf>
    <xf numFmtId="0" fontId="4" fillId="0" borderId="17" xfId="0" applyFont="1" applyBorder="1" applyAlignment="1" applyProtection="1">
      <alignment horizontal="left" vertical="top"/>
    </xf>
    <xf numFmtId="0" fontId="4" fillId="0" borderId="13" xfId="0" applyFont="1" applyBorder="1" applyAlignment="1" applyProtection="1">
      <alignment horizontal="left" vertical="top"/>
    </xf>
    <xf numFmtId="0" fontId="4" fillId="0" borderId="14" xfId="0" applyFont="1" applyBorder="1" applyAlignment="1" applyProtection="1">
      <alignment horizontal="left" vertical="top"/>
    </xf>
    <xf numFmtId="0" fontId="18" fillId="0" borderId="14" xfId="0" applyFont="1" applyBorder="1" applyProtection="1">
      <alignment vertical="center"/>
    </xf>
    <xf numFmtId="0" fontId="4" fillId="0" borderId="0" xfId="0" applyFont="1" applyAlignment="1" applyProtection="1">
      <alignment horizontal="left" vertical="top"/>
    </xf>
    <xf numFmtId="182" fontId="4" fillId="0" borderId="0" xfId="1" applyNumberFormat="1" applyFont="1" applyProtection="1">
      <alignment vertical="center"/>
    </xf>
    <xf numFmtId="178" fontId="4" fillId="0" borderId="21"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center"/>
    </xf>
    <xf numFmtId="178" fontId="4" fillId="0" borderId="0" xfId="1" applyNumberFormat="1" applyFont="1" applyProtection="1">
      <alignment vertical="center"/>
    </xf>
    <xf numFmtId="182" fontId="15" fillId="0" borderId="0" xfId="0" applyNumberFormat="1" applyFont="1" applyAlignment="1" applyProtection="1">
      <alignment horizontal="right" vertical="top"/>
    </xf>
    <xf numFmtId="178" fontId="4" fillId="0" borderId="22"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12"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0" borderId="12"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182" fontId="4" fillId="0" borderId="7" xfId="1" applyNumberFormat="1" applyFont="1" applyBorder="1" applyAlignment="1" applyProtection="1">
      <alignment horizontal="left" vertical="center"/>
    </xf>
    <xf numFmtId="38" fontId="19" fillId="0" borderId="12" xfId="1" applyNumberFormat="1" applyFont="1" applyBorder="1" applyAlignment="1" applyProtection="1">
      <alignment horizontal="right" vertical="center"/>
    </xf>
    <xf numFmtId="182" fontId="19" fillId="0" borderId="6" xfId="1" applyNumberFormat="1" applyFont="1" applyBorder="1" applyAlignment="1" applyProtection="1">
      <alignment horizontal="right" vertical="center"/>
    </xf>
    <xf numFmtId="182" fontId="19" fillId="0" borderId="7" xfId="1" applyNumberFormat="1" applyFont="1" applyBorder="1" applyAlignment="1" applyProtection="1">
      <alignment horizontal="right" vertical="center"/>
    </xf>
    <xf numFmtId="178" fontId="19" fillId="0" borderId="38"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17" fillId="0" borderId="0" xfId="0" applyFont="1" applyAlignment="1" applyProtection="1">
      <alignment horizontal="left" vertical="top" wrapText="1"/>
    </xf>
    <xf numFmtId="0" fontId="4" fillId="0" borderId="20"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20"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0" fontId="4" fillId="0" borderId="22"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0" fontId="4" fillId="0" borderId="12"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0" fontId="4" fillId="0" borderId="32" xfId="2" applyFont="1" applyBorder="1" applyProtection="1">
      <alignment vertical="center"/>
    </xf>
    <xf numFmtId="0" fontId="4" fillId="0" borderId="27" xfId="2" applyFont="1" applyBorder="1" applyProtection="1">
      <alignment vertical="center"/>
    </xf>
    <xf numFmtId="0" fontId="4" fillId="0" borderId="28" xfId="2" applyFont="1" applyBorder="1" applyProtection="1">
      <alignment vertical="center"/>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180" fontId="4" fillId="0" borderId="26" xfId="0" applyNumberFormat="1" applyFont="1" applyBorder="1" applyProtection="1">
      <alignment vertical="center"/>
    </xf>
    <xf numFmtId="38" fontId="19" fillId="0" borderId="24" xfId="1" applyNumberFormat="1" applyFont="1" applyBorder="1" applyAlignment="1" applyProtection="1">
      <alignment horizontal="right" vertical="center"/>
    </xf>
    <xf numFmtId="178" fontId="19" fillId="0" borderId="25" xfId="1" applyNumberFormat="1" applyFont="1" applyBorder="1" applyAlignment="1" applyProtection="1">
      <alignment horizontal="right" vertical="center"/>
    </xf>
    <xf numFmtId="178" fontId="19" fillId="0" borderId="26" xfId="1" applyNumberFormat="1" applyFont="1" applyBorder="1" applyAlignment="1" applyProtection="1">
      <alignment horizontal="right" vertical="center"/>
    </xf>
    <xf numFmtId="178" fontId="4" fillId="0" borderId="15"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36" xfId="1" applyNumberFormat="1" applyFont="1" applyBorder="1" applyAlignment="1" applyProtection="1">
      <alignment horizontal="left" vertical="center"/>
    </xf>
    <xf numFmtId="178" fontId="4" fillId="0" borderId="29" xfId="1" applyNumberFormat="1" applyFont="1" applyBorder="1" applyAlignment="1" applyProtection="1">
      <alignment horizontal="left" vertical="center"/>
    </xf>
    <xf numFmtId="178" fontId="4" fillId="0" borderId="37" xfId="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78" fontId="4" fillId="0" borderId="26" xfId="1" quotePrefix="1" applyNumberFormat="1" applyFont="1" applyBorder="1" applyAlignment="1" applyProtection="1">
      <alignment horizontal="left" vertical="center"/>
    </xf>
    <xf numFmtId="186" fontId="19" fillId="0" borderId="24" xfId="1" applyNumberFormat="1" applyFont="1" applyBorder="1" applyAlignment="1" applyProtection="1">
      <alignment horizontal="right" vertical="center"/>
    </xf>
    <xf numFmtId="184" fontId="19" fillId="0" borderId="25" xfId="1" applyNumberFormat="1" applyFont="1" applyBorder="1" applyAlignment="1" applyProtection="1">
      <alignment horizontal="right" vertical="center"/>
    </xf>
    <xf numFmtId="184" fontId="19" fillId="0" borderId="26" xfId="1" applyNumberFormat="1" applyFont="1" applyBorder="1" applyAlignment="1" applyProtection="1">
      <alignment horizontal="right" vertical="center"/>
    </xf>
    <xf numFmtId="0" fontId="13" fillId="0" borderId="14" xfId="0" applyFont="1" applyBorder="1" applyAlignment="1" applyProtection="1">
      <alignment vertical="top"/>
    </xf>
    <xf numFmtId="0" fontId="17" fillId="0" borderId="13" xfId="0" applyFont="1" applyBorder="1" applyAlignment="1" applyProtection="1">
      <alignment horizontal="left" vertical="center" wrapText="1"/>
    </xf>
    <xf numFmtId="0" fontId="4" fillId="0" borderId="20"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177" fontId="4" fillId="0" borderId="15"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178" fontId="4" fillId="0" borderId="23" xfId="1" applyNumberFormat="1" applyFont="1" applyBorder="1" applyProtection="1">
      <alignment vertical="center"/>
    </xf>
    <xf numFmtId="178" fontId="4" fillId="0" borderId="4" xfId="1" applyNumberFormat="1" applyFont="1" applyBorder="1" applyProtection="1">
      <alignment vertical="center"/>
    </xf>
    <xf numFmtId="178" fontId="4" fillId="0" borderId="18" xfId="1" applyNumberFormat="1" applyFont="1" applyBorder="1" applyProtection="1">
      <alignment vertical="center"/>
    </xf>
    <xf numFmtId="177" fontId="4" fillId="0" borderId="19"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1" xfId="0" applyNumberFormat="1" applyFont="1" applyBorder="1" applyAlignment="1" applyProtection="1">
      <alignment horizontal="center" vertical="center" wrapText="1"/>
    </xf>
    <xf numFmtId="178" fontId="4" fillId="0" borderId="13" xfId="1" applyNumberFormat="1" applyFont="1" applyBorder="1" applyProtection="1">
      <alignment vertical="center"/>
    </xf>
    <xf numFmtId="178" fontId="4" fillId="0" borderId="37" xfId="1" applyNumberFormat="1" applyFont="1" applyBorder="1" applyProtection="1">
      <alignment vertical="center"/>
    </xf>
    <xf numFmtId="14" fontId="4" fillId="0" borderId="0" xfId="1" applyNumberFormat="1" applyFont="1" applyProtection="1">
      <alignment vertical="center"/>
    </xf>
    <xf numFmtId="178" fontId="4" fillId="0" borderId="11" xfId="1" applyNumberFormat="1" applyFont="1" applyBorder="1" applyProtection="1">
      <alignment vertical="center"/>
    </xf>
    <xf numFmtId="177" fontId="4" fillId="0" borderId="17"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177" fontId="4" fillId="0" borderId="14" xfId="0" applyNumberFormat="1" applyFont="1" applyBorder="1" applyAlignment="1" applyProtection="1">
      <alignment horizontal="center" vertical="center" wrapText="1"/>
    </xf>
    <xf numFmtId="0" fontId="15" fillId="0" borderId="0" xfId="2" applyFont="1" applyAlignment="1" applyProtection="1">
      <alignment vertical="top"/>
    </xf>
    <xf numFmtId="0" fontId="15" fillId="0" borderId="0" xfId="2" applyFont="1" applyProtection="1">
      <alignment vertical="center"/>
    </xf>
    <xf numFmtId="0" fontId="4" fillId="0" borderId="22"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78" fontId="4" fillId="0" borderId="19" xfId="1" applyNumberFormat="1" applyFont="1" applyBorder="1" applyAlignment="1" applyProtection="1">
      <alignment horizontal="left" vertical="center"/>
    </xf>
    <xf numFmtId="178" fontId="4" fillId="0" borderId="0" xfId="1" applyNumberFormat="1" applyFont="1" applyAlignment="1" applyProtection="1">
      <alignment horizontal="left" vertical="center"/>
    </xf>
    <xf numFmtId="178" fontId="4" fillId="0" borderId="21" xfId="1" applyNumberFormat="1" applyFont="1" applyBorder="1" applyAlignment="1" applyProtection="1">
      <alignment horizontal="left" vertical="center"/>
    </xf>
    <xf numFmtId="0" fontId="4" fillId="0" borderId="36" xfId="2" applyFont="1" applyBorder="1" applyAlignment="1" applyProtection="1">
      <alignment horizontal="left" vertical="center"/>
    </xf>
    <xf numFmtId="0" fontId="4" fillId="0" borderId="29" xfId="2" applyFont="1" applyBorder="1" applyAlignment="1" applyProtection="1">
      <alignment horizontal="left" vertical="center"/>
    </xf>
    <xf numFmtId="0" fontId="4" fillId="0" borderId="37" xfId="2" applyFont="1" applyBorder="1" applyAlignment="1" applyProtection="1">
      <alignment horizontal="left" vertical="center"/>
    </xf>
    <xf numFmtId="0" fontId="4" fillId="0" borderId="24" xfId="1" applyFont="1" applyBorder="1" applyAlignment="1" applyProtection="1">
      <alignment horizontal="left" vertical="center"/>
    </xf>
    <xf numFmtId="0" fontId="4" fillId="0" borderId="25" xfId="1" applyFont="1" applyBorder="1" applyAlignment="1" applyProtection="1">
      <alignment horizontal="left" vertical="center"/>
    </xf>
    <xf numFmtId="0" fontId="4" fillId="0" borderId="26" xfId="1" applyFont="1" applyBorder="1" applyAlignment="1" applyProtection="1">
      <alignment horizontal="left" vertical="center"/>
    </xf>
    <xf numFmtId="0" fontId="15" fillId="0" borderId="13" xfId="0" applyFont="1" applyBorder="1" applyAlignment="1" applyProtection="1">
      <alignment vertical="center" wrapText="1"/>
    </xf>
    <xf numFmtId="0" fontId="4" fillId="0" borderId="20" xfId="2" applyFont="1" applyBorder="1" applyAlignment="1" applyProtection="1">
      <alignment horizontal="left" vertical="center"/>
    </xf>
    <xf numFmtId="0" fontId="4" fillId="0" borderId="1"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47" xfId="2" applyFont="1" applyBorder="1" applyAlignment="1" applyProtection="1">
      <alignment horizontal="center" vertical="center"/>
    </xf>
    <xf numFmtId="0" fontId="4" fillId="0" borderId="48" xfId="2" applyFont="1" applyBorder="1" applyAlignment="1" applyProtection="1">
      <alignment horizontal="center" vertical="center"/>
    </xf>
    <xf numFmtId="0" fontId="19" fillId="0" borderId="48" xfId="0" applyFont="1" applyBorder="1" applyAlignment="1" applyProtection="1">
      <alignment horizontal="left" vertical="center"/>
    </xf>
    <xf numFmtId="0" fontId="19" fillId="0" borderId="49" xfId="0" applyFont="1" applyBorder="1" applyAlignment="1" applyProtection="1">
      <alignment horizontal="left" vertical="center"/>
    </xf>
    <xf numFmtId="0" fontId="4" fillId="0" borderId="34" xfId="0" applyFont="1" applyBorder="1" applyAlignment="1" applyProtection="1">
      <alignment horizontal="center" vertical="top" textRotation="255" wrapText="1"/>
    </xf>
    <xf numFmtId="0" fontId="4" fillId="0" borderId="42" xfId="2" applyFont="1" applyBorder="1" applyProtection="1">
      <alignment vertical="center"/>
    </xf>
    <xf numFmtId="0" fontId="4" fillId="0" borderId="30" xfId="2" applyFont="1" applyBorder="1" applyAlignment="1" applyProtection="1">
      <alignment horizontal="left" vertical="center"/>
    </xf>
    <xf numFmtId="0" fontId="4" fillId="0" borderId="3" xfId="2" applyFont="1" applyBorder="1" applyAlignment="1" applyProtection="1">
      <alignment horizontal="left" vertical="center"/>
    </xf>
    <xf numFmtId="0" fontId="4" fillId="0" borderId="4" xfId="2" applyFont="1" applyBorder="1" applyAlignment="1" applyProtection="1">
      <alignment horizontal="left" vertical="center"/>
    </xf>
    <xf numFmtId="183" fontId="4" fillId="0" borderId="0" xfId="2" applyNumberFormat="1" applyFont="1" applyProtection="1">
      <alignment vertical="center"/>
    </xf>
    <xf numFmtId="0" fontId="4" fillId="0" borderId="35" xfId="0" applyFont="1" applyBorder="1" applyAlignment="1" applyProtection="1">
      <alignment horizontal="center" vertical="top" textRotation="255" wrapText="1"/>
    </xf>
    <xf numFmtId="0" fontId="4" fillId="0" borderId="31" xfId="2" applyFont="1" applyBorder="1" applyProtection="1">
      <alignment vertical="center"/>
    </xf>
    <xf numFmtId="0" fontId="4" fillId="0" borderId="5" xfId="2" applyFont="1" applyBorder="1" applyAlignment="1" applyProtection="1">
      <alignment horizontal="left" vertical="center"/>
    </xf>
    <xf numFmtId="0" fontId="4" fillId="0" borderId="6" xfId="2" applyFont="1" applyBorder="1" applyAlignment="1" applyProtection="1">
      <alignment horizontal="left" vertical="center"/>
    </xf>
    <xf numFmtId="0" fontId="4" fillId="0" borderId="7" xfId="2" applyFont="1" applyBorder="1" applyAlignment="1" applyProtection="1">
      <alignment horizontal="left" vertical="center"/>
    </xf>
    <xf numFmtId="0" fontId="4" fillId="0" borderId="33" xfId="0" applyFont="1" applyBorder="1" applyAlignment="1" applyProtection="1">
      <alignment horizontal="center" vertical="top" textRotation="255" wrapText="1"/>
    </xf>
    <xf numFmtId="0" fontId="4" fillId="0" borderId="10" xfId="2" applyFont="1" applyBorder="1" applyProtection="1">
      <alignment vertical="center"/>
    </xf>
    <xf numFmtId="0" fontId="4" fillId="0" borderId="8" xfId="2" applyFont="1" applyBorder="1" applyAlignment="1" applyProtection="1">
      <alignment horizontal="left" vertical="center"/>
    </xf>
    <xf numFmtId="0" fontId="4" fillId="0" borderId="9" xfId="2" applyFont="1" applyBorder="1" applyAlignment="1" applyProtection="1">
      <alignment horizontal="left" vertical="center"/>
    </xf>
    <xf numFmtId="0" fontId="4" fillId="0" borderId="11" xfId="2" applyFont="1" applyBorder="1" applyAlignment="1" applyProtection="1">
      <alignment horizontal="left" vertical="center"/>
    </xf>
    <xf numFmtId="0" fontId="4" fillId="0" borderId="21" xfId="1" applyFont="1" applyBorder="1" applyProtection="1">
      <alignment vertical="center"/>
    </xf>
    <xf numFmtId="0" fontId="4" fillId="0" borderId="41" xfId="2" applyFont="1" applyBorder="1" applyProtection="1">
      <alignment vertical="center"/>
    </xf>
    <xf numFmtId="0" fontId="4" fillId="0" borderId="43" xfId="2" applyFont="1" applyBorder="1" applyAlignment="1" applyProtection="1">
      <alignment horizontal="left" vertical="center"/>
    </xf>
    <xf numFmtId="0" fontId="4" fillId="0" borderId="23" xfId="2" applyFont="1" applyBorder="1" applyAlignment="1" applyProtection="1">
      <alignment horizontal="left" vertical="center"/>
    </xf>
    <xf numFmtId="0" fontId="4" fillId="0" borderId="41" xfId="2" applyFont="1" applyBorder="1" applyAlignment="1" applyProtection="1">
      <alignment horizontal="left" vertical="center"/>
    </xf>
    <xf numFmtId="0" fontId="4" fillId="0" borderId="31" xfId="2" applyFont="1" applyBorder="1" applyAlignment="1" applyProtection="1">
      <alignment horizontal="left" vertical="center"/>
    </xf>
    <xf numFmtId="0" fontId="4" fillId="0" borderId="45" xfId="2" applyFont="1" applyBorder="1" applyProtection="1">
      <alignment vertical="center"/>
    </xf>
    <xf numFmtId="0" fontId="4" fillId="0" borderId="10" xfId="2" applyFont="1" applyBorder="1" applyAlignment="1" applyProtection="1">
      <alignment horizontal="left" vertical="center"/>
    </xf>
    <xf numFmtId="0" fontId="4" fillId="0" borderId="34" xfId="2" applyFont="1" applyBorder="1" applyAlignment="1" applyProtection="1">
      <alignment horizontal="center" vertical="center" textRotation="255" wrapText="1"/>
    </xf>
    <xf numFmtId="0" fontId="4" fillId="0" borderId="44" xfId="2" applyFont="1" applyBorder="1" applyProtection="1">
      <alignment vertical="center"/>
    </xf>
    <xf numFmtId="0" fontId="4" fillId="0" borderId="33" xfId="2" applyFont="1" applyBorder="1" applyAlignment="1" applyProtection="1">
      <alignment horizontal="center" vertical="center" textRotation="255" wrapText="1"/>
    </xf>
    <xf numFmtId="0" fontId="4" fillId="0" borderId="34" xfId="2" applyFont="1" applyBorder="1" applyAlignment="1" applyProtection="1">
      <alignment horizontal="center" vertical="top" textRotation="255"/>
    </xf>
    <xf numFmtId="0" fontId="4" fillId="0" borderId="35" xfId="2" applyFont="1" applyBorder="1" applyAlignment="1" applyProtection="1">
      <alignment horizontal="center" vertical="top" textRotation="255"/>
    </xf>
    <xf numFmtId="0" fontId="4" fillId="0" borderId="19" xfId="2" applyFont="1" applyBorder="1" applyAlignment="1" applyProtection="1">
      <alignment horizontal="center" vertical="top" textRotation="255"/>
    </xf>
    <xf numFmtId="0" fontId="4" fillId="0" borderId="40" xfId="2" applyFont="1" applyBorder="1" applyProtection="1">
      <alignment vertical="center"/>
    </xf>
    <xf numFmtId="0" fontId="4" fillId="0" borderId="46" xfId="2" applyFont="1" applyBorder="1" applyProtection="1">
      <alignment vertical="center"/>
    </xf>
    <xf numFmtId="0" fontId="4" fillId="0" borderId="33" xfId="2" applyFont="1" applyBorder="1" applyAlignment="1" applyProtection="1">
      <alignment horizontal="center" vertical="top" textRotation="255"/>
    </xf>
    <xf numFmtId="0" fontId="4" fillId="0" borderId="16" xfId="2" applyFont="1" applyBorder="1" applyProtection="1">
      <alignment vertical="center"/>
    </xf>
    <xf numFmtId="0" fontId="4" fillId="0" borderId="14" xfId="2" applyFont="1" applyBorder="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17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00000"/>
      <color rgb="FFA6A6A6"/>
      <color rgb="FFFFE1FF"/>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29"/>
  <sheetViews>
    <sheetView showGridLines="0" tabSelected="1" topLeftCell="B1" zoomScaleNormal="100" workbookViewId="0">
      <selection activeCell="B1" sqref="B1"/>
    </sheetView>
  </sheetViews>
  <sheetFormatPr defaultRowHeight="13.5" x14ac:dyDescent="0.15"/>
  <cols>
    <col min="1" max="1" width="9" style="337" hidden="1" customWidth="1"/>
    <col min="2" max="3" width="1.625" style="88" customWidth="1"/>
    <col min="4" max="5" width="5.625" style="88" customWidth="1"/>
    <col min="6" max="7" width="6.375" style="88" customWidth="1"/>
    <col min="8" max="8" width="5.625" style="88" customWidth="1"/>
    <col min="9" max="9" width="1.625" style="88" customWidth="1"/>
    <col min="10" max="10" width="7.625" style="88" customWidth="1"/>
    <col min="11" max="14" width="5.625" style="88" customWidth="1"/>
    <col min="15" max="15" width="7.625" style="88" customWidth="1"/>
    <col min="16" max="16" width="8.625" style="88" customWidth="1"/>
    <col min="17" max="19" width="7.625" style="88" customWidth="1"/>
    <col min="20" max="20" width="17.625" style="88" customWidth="1"/>
    <col min="21" max="22" width="7.625" style="88" customWidth="1"/>
    <col min="23" max="25" width="6.625" style="88" customWidth="1"/>
    <col min="26" max="26" width="2.625" style="88" customWidth="1"/>
    <col min="27" max="27" width="3.625" style="88" customWidth="1"/>
    <col min="28" max="16384" width="9" style="88"/>
  </cols>
  <sheetData>
    <row r="1" spans="1:27" ht="30" customHeight="1" x14ac:dyDescent="0.15">
      <c r="A1" s="368" t="s">
        <v>169</v>
      </c>
      <c r="B1" s="86"/>
      <c r="C1" s="87" t="s">
        <v>171</v>
      </c>
      <c r="D1" s="87"/>
      <c r="U1" s="89"/>
      <c r="V1" s="89"/>
      <c r="W1" s="367" t="s">
        <v>179</v>
      </c>
      <c r="X1" s="90"/>
      <c r="Y1" s="90"/>
      <c r="Z1" s="90"/>
      <c r="AA1" s="91"/>
    </row>
    <row r="2" spans="1:27" ht="15" hidden="1" customHeight="1" x14ac:dyDescent="0.15">
      <c r="A2" s="368" t="s">
        <v>14</v>
      </c>
      <c r="B2" s="86"/>
      <c r="C2" s="92"/>
      <c r="D2" s="92"/>
      <c r="E2" s="92"/>
      <c r="F2" s="92"/>
      <c r="G2" s="92"/>
      <c r="H2" s="92"/>
      <c r="AA2" s="91"/>
    </row>
    <row r="3" spans="1:27" ht="39.950000000000003" customHeight="1" x14ac:dyDescent="0.15">
      <c r="A3" s="369" t="s">
        <v>180</v>
      </c>
      <c r="B3" s="93"/>
      <c r="C3" s="94" t="s">
        <v>170</v>
      </c>
      <c r="D3" s="95"/>
      <c r="E3" s="95"/>
      <c r="F3" s="95"/>
      <c r="G3" s="95"/>
      <c r="H3" s="95"/>
      <c r="I3" s="95"/>
      <c r="J3" s="95"/>
      <c r="K3" s="95"/>
      <c r="L3" s="95"/>
      <c r="M3" s="95"/>
      <c r="N3" s="95"/>
      <c r="O3" s="95"/>
      <c r="P3" s="95"/>
      <c r="Q3" s="95"/>
      <c r="R3" s="95"/>
      <c r="S3" s="95"/>
      <c r="T3" s="95"/>
      <c r="U3" s="95"/>
      <c r="V3" s="95"/>
      <c r="W3" s="95"/>
      <c r="X3" s="95"/>
      <c r="Y3" s="95"/>
      <c r="AA3" s="91"/>
    </row>
    <row r="4" spans="1:27" ht="5.25" customHeight="1" x14ac:dyDescent="0.15">
      <c r="A4" s="93"/>
      <c r="B4" s="93"/>
      <c r="C4" s="96"/>
      <c r="D4" s="97"/>
      <c r="E4" s="97"/>
      <c r="F4" s="97"/>
      <c r="G4" s="97"/>
      <c r="H4" s="97"/>
      <c r="I4" s="97"/>
      <c r="J4" s="97"/>
      <c r="K4" s="97"/>
      <c r="L4" s="97"/>
      <c r="M4" s="97"/>
      <c r="N4" s="97"/>
      <c r="O4" s="97"/>
      <c r="P4" s="97"/>
      <c r="Q4" s="97"/>
      <c r="R4" s="97"/>
      <c r="S4" s="97"/>
      <c r="T4" s="97"/>
      <c r="U4" s="97"/>
      <c r="V4" s="97"/>
      <c r="W4" s="97"/>
      <c r="X4" s="97"/>
      <c r="Y4" s="97"/>
      <c r="Z4" s="98"/>
    </row>
    <row r="5" spans="1:27" ht="15" customHeight="1" x14ac:dyDescent="0.15">
      <c r="A5" s="93"/>
      <c r="B5" s="99"/>
      <c r="C5" s="100" t="s">
        <v>155</v>
      </c>
      <c r="D5" s="101"/>
      <c r="E5" s="101"/>
      <c r="F5" s="101"/>
      <c r="G5" s="101"/>
      <c r="H5" s="101"/>
      <c r="I5" s="101"/>
      <c r="J5" s="101"/>
      <c r="K5" s="101"/>
      <c r="L5" s="101"/>
      <c r="M5" s="101"/>
      <c r="N5" s="101"/>
      <c r="O5" s="101"/>
      <c r="P5" s="101"/>
      <c r="Q5" s="101"/>
      <c r="R5" s="101"/>
      <c r="S5" s="101"/>
      <c r="T5" s="101"/>
      <c r="U5" s="101"/>
      <c r="V5" s="101"/>
      <c r="W5" s="101"/>
      <c r="X5" s="101"/>
      <c r="Y5" s="101"/>
      <c r="Z5" s="102"/>
    </row>
    <row r="6" spans="1:27" ht="15" customHeight="1" x14ac:dyDescent="0.15">
      <c r="A6" s="93"/>
      <c r="B6" s="93"/>
      <c r="C6" s="100" t="s">
        <v>12</v>
      </c>
      <c r="D6" s="101"/>
      <c r="E6" s="101"/>
      <c r="F6" s="101"/>
      <c r="G6" s="101"/>
      <c r="H6" s="101"/>
      <c r="I6" s="101"/>
      <c r="J6" s="101"/>
      <c r="K6" s="101"/>
      <c r="L6" s="101"/>
      <c r="M6" s="101"/>
      <c r="N6" s="101"/>
      <c r="O6" s="101"/>
      <c r="P6" s="101"/>
      <c r="Q6" s="101"/>
      <c r="R6" s="101"/>
      <c r="S6" s="101"/>
      <c r="T6" s="101"/>
      <c r="U6" s="101"/>
      <c r="V6" s="101"/>
      <c r="W6" s="101"/>
      <c r="X6" s="101"/>
      <c r="Y6" s="101"/>
      <c r="Z6" s="102"/>
    </row>
    <row r="7" spans="1:27" ht="15" customHeight="1" x14ac:dyDescent="0.15">
      <c r="A7" s="93"/>
      <c r="B7" s="93"/>
      <c r="C7" s="100" t="s">
        <v>13</v>
      </c>
      <c r="D7" s="101"/>
      <c r="E7" s="101"/>
      <c r="F7" s="101"/>
      <c r="G7" s="101"/>
      <c r="H7" s="101"/>
      <c r="I7" s="101"/>
      <c r="J7" s="101"/>
      <c r="K7" s="101"/>
      <c r="L7" s="101"/>
      <c r="M7" s="101"/>
      <c r="N7" s="101"/>
      <c r="O7" s="101"/>
      <c r="P7" s="101"/>
      <c r="Q7" s="101"/>
      <c r="R7" s="101"/>
      <c r="S7" s="101"/>
      <c r="T7" s="101"/>
      <c r="U7" s="101"/>
      <c r="V7" s="101"/>
      <c r="W7" s="101"/>
      <c r="X7" s="101"/>
      <c r="Y7" s="101"/>
      <c r="Z7" s="102"/>
    </row>
    <row r="8" spans="1:27" ht="15" hidden="1" customHeight="1" x14ac:dyDescent="0.15">
      <c r="A8" s="93"/>
      <c r="B8" s="93"/>
      <c r="C8" s="100"/>
      <c r="D8" s="101"/>
      <c r="E8" s="101"/>
      <c r="F8" s="101"/>
      <c r="G8" s="101"/>
      <c r="H8" s="101"/>
      <c r="I8" s="101"/>
      <c r="J8" s="101"/>
      <c r="K8" s="101"/>
      <c r="L8" s="101"/>
      <c r="M8" s="101"/>
      <c r="N8" s="101"/>
      <c r="O8" s="101"/>
      <c r="P8" s="101"/>
      <c r="Q8" s="101"/>
      <c r="R8" s="101"/>
      <c r="S8" s="101"/>
      <c r="T8" s="101"/>
      <c r="U8" s="101"/>
      <c r="V8" s="101"/>
      <c r="W8" s="101"/>
      <c r="X8" s="101"/>
      <c r="Y8" s="101"/>
      <c r="Z8" s="102"/>
    </row>
    <row r="9" spans="1:27" ht="5.25" customHeight="1" x14ac:dyDescent="0.15">
      <c r="A9" s="93"/>
      <c r="B9" s="93"/>
      <c r="C9" s="103"/>
      <c r="D9" s="104"/>
      <c r="E9" s="104"/>
      <c r="F9" s="104"/>
      <c r="G9" s="104"/>
      <c r="H9" s="104"/>
      <c r="I9" s="104"/>
      <c r="J9" s="104"/>
      <c r="K9" s="104"/>
      <c r="L9" s="104"/>
      <c r="M9" s="104"/>
      <c r="N9" s="104"/>
      <c r="O9" s="104"/>
      <c r="P9" s="104"/>
      <c r="Q9" s="104"/>
      <c r="R9" s="104"/>
      <c r="S9" s="104"/>
      <c r="T9" s="104"/>
      <c r="U9" s="104"/>
      <c r="V9" s="104"/>
      <c r="W9" s="104"/>
      <c r="X9" s="104"/>
      <c r="Y9" s="104"/>
      <c r="Z9" s="105"/>
    </row>
    <row r="10" spans="1:27" ht="30" customHeight="1" x14ac:dyDescent="0.15">
      <c r="A10" s="93"/>
      <c r="B10" s="93"/>
    </row>
    <row r="11" spans="1:27" ht="15.75" hidden="1" customHeight="1" x14ac:dyDescent="0.15">
      <c r="A11" s="106"/>
      <c r="B11" s="93"/>
    </row>
    <row r="12" spans="1:27" ht="15.75" hidden="1" customHeight="1" x14ac:dyDescent="0.15">
      <c r="A12" s="106"/>
      <c r="B12" s="93"/>
    </row>
    <row r="13" spans="1:27" ht="20.100000000000001" customHeight="1" x14ac:dyDescent="0.15">
      <c r="A13" s="93"/>
      <c r="B13" s="93"/>
      <c r="C13" s="107" t="s">
        <v>88</v>
      </c>
      <c r="D13" s="108"/>
      <c r="E13" s="108"/>
      <c r="F13" s="108"/>
      <c r="G13" s="108"/>
      <c r="H13" s="109"/>
    </row>
    <row r="14" spans="1:27" ht="15" customHeight="1" x14ac:dyDescent="0.15">
      <c r="A14" s="93"/>
      <c r="B14" s="93"/>
      <c r="C14" s="110"/>
      <c r="D14" s="111"/>
      <c r="E14" s="111"/>
      <c r="F14" s="111"/>
      <c r="G14" s="111"/>
      <c r="H14" s="111"/>
      <c r="I14" s="112"/>
      <c r="J14" s="112"/>
      <c r="K14" s="112"/>
      <c r="L14" s="112"/>
      <c r="M14" s="112"/>
      <c r="N14" s="112"/>
      <c r="O14" s="112"/>
      <c r="P14" s="112"/>
      <c r="Q14" s="112"/>
      <c r="R14" s="112"/>
      <c r="S14" s="112"/>
      <c r="T14" s="112"/>
      <c r="U14" s="112"/>
      <c r="V14" s="112"/>
      <c r="W14" s="112"/>
      <c r="X14" s="112"/>
      <c r="Y14" s="112"/>
      <c r="Z14" s="113"/>
    </row>
    <row r="15" spans="1:27" ht="15.75" hidden="1" customHeight="1" x14ac:dyDescent="0.15">
      <c r="A15" s="93"/>
      <c r="B15" s="93"/>
      <c r="C15" s="114"/>
      <c r="D15" s="115"/>
      <c r="E15" s="116"/>
      <c r="F15" s="116"/>
      <c r="G15" s="116"/>
      <c r="H15" s="116"/>
      <c r="I15" s="117"/>
      <c r="J15" s="118"/>
      <c r="K15" s="118"/>
      <c r="L15" s="118"/>
      <c r="M15" s="118"/>
      <c r="N15" s="118"/>
      <c r="O15" s="118"/>
      <c r="P15" s="118"/>
      <c r="Q15" s="118"/>
      <c r="R15" s="118"/>
      <c r="S15" s="118"/>
      <c r="T15" s="118"/>
      <c r="U15" s="118"/>
      <c r="V15" s="118"/>
      <c r="W15" s="118"/>
      <c r="X15" s="118"/>
      <c r="Y15" s="118"/>
      <c r="Z15" s="119"/>
    </row>
    <row r="16" spans="1:27" ht="15.75" hidden="1" customHeight="1" x14ac:dyDescent="0.15">
      <c r="A16" s="93"/>
      <c r="B16" s="93"/>
      <c r="C16" s="114"/>
      <c r="D16" s="115"/>
      <c r="E16" s="120"/>
      <c r="F16" s="120"/>
      <c r="G16" s="120"/>
      <c r="H16" s="120"/>
      <c r="I16" s="117"/>
      <c r="J16" s="121"/>
      <c r="K16" s="121"/>
      <c r="L16" s="121"/>
      <c r="M16" s="121"/>
      <c r="N16" s="121"/>
      <c r="O16" s="121"/>
      <c r="P16" s="121"/>
      <c r="Q16" s="121"/>
      <c r="R16" s="121"/>
      <c r="S16" s="121"/>
      <c r="T16" s="121"/>
      <c r="U16" s="121"/>
      <c r="V16" s="121"/>
      <c r="W16" s="121"/>
      <c r="X16" s="121"/>
      <c r="Y16" s="121"/>
      <c r="Z16" s="119"/>
    </row>
    <row r="17" spans="1:26" ht="15.75" hidden="1" customHeight="1" x14ac:dyDescent="0.15">
      <c r="A17" s="93"/>
      <c r="B17" s="93"/>
      <c r="C17" s="114"/>
      <c r="D17" s="115"/>
      <c r="E17" s="120"/>
      <c r="F17" s="120"/>
      <c r="G17" s="120"/>
      <c r="H17" s="120"/>
      <c r="I17" s="117"/>
      <c r="J17" s="121"/>
      <c r="K17" s="121"/>
      <c r="L17" s="121"/>
      <c r="M17" s="121"/>
      <c r="N17" s="121"/>
      <c r="O17" s="121"/>
      <c r="P17" s="121"/>
      <c r="Q17" s="121"/>
      <c r="R17" s="121"/>
      <c r="S17" s="121"/>
      <c r="T17" s="121"/>
      <c r="U17" s="121"/>
      <c r="V17" s="121"/>
      <c r="W17" s="121"/>
      <c r="X17" s="121"/>
      <c r="Y17" s="121"/>
      <c r="Z17" s="119"/>
    </row>
    <row r="18" spans="1:26" ht="15.75" hidden="1" customHeight="1" x14ac:dyDescent="0.15">
      <c r="A18" s="93"/>
      <c r="B18" s="93"/>
      <c r="C18" s="114"/>
      <c r="D18" s="115"/>
      <c r="E18" s="120"/>
      <c r="F18" s="120"/>
      <c r="G18" s="120"/>
      <c r="H18" s="120"/>
      <c r="I18" s="117"/>
      <c r="J18" s="121"/>
      <c r="K18" s="121"/>
      <c r="L18" s="121"/>
      <c r="M18" s="121"/>
      <c r="N18" s="121"/>
      <c r="O18" s="121"/>
      <c r="P18" s="121"/>
      <c r="Q18" s="121"/>
      <c r="R18" s="121"/>
      <c r="S18" s="121"/>
      <c r="T18" s="121"/>
      <c r="U18" s="121"/>
      <c r="V18" s="121"/>
      <c r="W18" s="121"/>
      <c r="X18" s="121"/>
      <c r="Y18" s="121"/>
      <c r="Z18" s="119"/>
    </row>
    <row r="19" spans="1:26" ht="15.75" hidden="1" customHeight="1" x14ac:dyDescent="0.15">
      <c r="A19" s="93"/>
      <c r="B19" s="93"/>
      <c r="C19" s="114"/>
      <c r="D19" s="115"/>
      <c r="E19" s="120"/>
      <c r="F19" s="120"/>
      <c r="G19" s="120"/>
      <c r="H19" s="120"/>
      <c r="I19" s="117"/>
      <c r="J19" s="121"/>
      <c r="K19" s="121"/>
      <c r="L19" s="121"/>
      <c r="M19" s="121"/>
      <c r="N19" s="121"/>
      <c r="O19" s="121"/>
      <c r="P19" s="121"/>
      <c r="Q19" s="121"/>
      <c r="R19" s="121"/>
      <c r="S19" s="121"/>
      <c r="T19" s="121"/>
      <c r="U19" s="121"/>
      <c r="V19" s="121"/>
      <c r="W19" s="121"/>
      <c r="X19" s="121"/>
      <c r="Y19" s="121"/>
      <c r="Z19" s="119"/>
    </row>
    <row r="20" spans="1:26" ht="20.100000000000001" customHeight="1" x14ac:dyDescent="0.15">
      <c r="A20" s="93">
        <f>IFERROR(IF(TRIM($I20)="",1001,0),3)</f>
        <v>1001</v>
      </c>
      <c r="B20" s="93"/>
      <c r="C20" s="114"/>
      <c r="D20" s="115">
        <v>1</v>
      </c>
      <c r="E20" s="88" t="s">
        <v>89</v>
      </c>
      <c r="I20" s="57"/>
      <c r="J20" s="58"/>
      <c r="K20" s="58"/>
      <c r="L20" s="58"/>
      <c r="M20" s="58"/>
      <c r="N20" s="120"/>
      <c r="O20" s="120"/>
      <c r="P20" s="120"/>
      <c r="Q20" s="120"/>
      <c r="R20" s="120"/>
      <c r="S20" s="120"/>
      <c r="T20" s="120"/>
      <c r="U20" s="120"/>
      <c r="V20" s="120"/>
      <c r="W20" s="120"/>
      <c r="X20" s="120"/>
      <c r="Y20" s="120"/>
      <c r="Z20" s="119"/>
    </row>
    <row r="21" spans="1:26" ht="20.100000000000001" customHeight="1" x14ac:dyDescent="0.15">
      <c r="A21" s="93"/>
      <c r="B21" s="93"/>
      <c r="C21" s="114"/>
      <c r="D21" s="115"/>
      <c r="E21" s="120"/>
      <c r="F21" s="120"/>
      <c r="G21" s="120"/>
      <c r="H21" s="120"/>
      <c r="I21" s="117"/>
      <c r="J21" s="122" t="s">
        <v>151</v>
      </c>
      <c r="K21" s="121"/>
      <c r="L21" s="121"/>
      <c r="M21" s="121"/>
      <c r="N21" s="121"/>
      <c r="O21" s="121"/>
      <c r="P21" s="121"/>
      <c r="Q21" s="121"/>
      <c r="R21" s="121"/>
      <c r="S21" s="121"/>
      <c r="T21" s="121"/>
      <c r="U21" s="121"/>
      <c r="V21" s="121"/>
      <c r="W21" s="121"/>
      <c r="X21" s="121"/>
      <c r="Y21" s="121"/>
      <c r="Z21" s="119"/>
    </row>
    <row r="22" spans="1:26" ht="20.100000000000001" customHeight="1" x14ac:dyDescent="0.15">
      <c r="A22" s="93">
        <f>IFERROR(IF(AND(TRIM($I22)&lt;&gt;"", OR(ISERROR(FIND("@"&amp;LEFT($I22,3)&amp;"@", 都道府県3))=FALSE, ISERROR(FIND("@"&amp;LEFT($I22,4)&amp;"@",都道府県4))=FALSE))=FALSE,1001,0),3)</f>
        <v>1001</v>
      </c>
      <c r="B22" s="93"/>
      <c r="C22" s="114"/>
      <c r="D22" s="115">
        <v>2</v>
      </c>
      <c r="E22" s="88" t="s">
        <v>90</v>
      </c>
      <c r="I22" s="59"/>
      <c r="J22" s="59"/>
      <c r="K22" s="59"/>
      <c r="L22" s="59"/>
      <c r="M22" s="59"/>
      <c r="N22" s="59"/>
      <c r="O22" s="59"/>
      <c r="P22" s="59"/>
      <c r="Q22" s="60"/>
      <c r="R22" s="59"/>
      <c r="S22" s="59"/>
      <c r="T22" s="59"/>
      <c r="U22" s="59"/>
      <c r="V22" s="59"/>
      <c r="W22" s="59"/>
      <c r="X22" s="59"/>
      <c r="Y22" s="59"/>
      <c r="Z22" s="119"/>
    </row>
    <row r="23" spans="1:26" ht="20.100000000000001" customHeight="1" x14ac:dyDescent="0.15">
      <c r="A23" s="93"/>
      <c r="B23" s="93"/>
      <c r="C23" s="114"/>
      <c r="D23" s="115"/>
      <c r="E23" s="120"/>
      <c r="F23" s="120"/>
      <c r="G23" s="120"/>
      <c r="H23" s="120"/>
      <c r="I23" s="117"/>
      <c r="J23" s="122" t="s">
        <v>91</v>
      </c>
      <c r="K23" s="121"/>
      <c r="L23" s="121"/>
      <c r="M23" s="121"/>
      <c r="N23" s="121"/>
      <c r="O23" s="121"/>
      <c r="P23" s="121"/>
      <c r="Q23" s="121"/>
      <c r="R23" s="121"/>
      <c r="S23" s="121"/>
      <c r="T23" s="121"/>
      <c r="U23" s="121"/>
      <c r="V23" s="121"/>
      <c r="W23" s="121"/>
      <c r="X23" s="121"/>
      <c r="Y23" s="121"/>
      <c r="Z23" s="119"/>
    </row>
    <row r="24" spans="1:26" ht="20.100000000000001" customHeight="1" x14ac:dyDescent="0.15">
      <c r="A24" s="93">
        <f>IFERROR(IF(TRIM($I24)="",1001,0),3)</f>
        <v>1001</v>
      </c>
      <c r="B24" s="93"/>
      <c r="C24" s="114"/>
      <c r="D24" s="115">
        <v>3</v>
      </c>
      <c r="E24" s="88" t="s">
        <v>92</v>
      </c>
      <c r="I24" s="36"/>
      <c r="J24" s="36"/>
      <c r="K24" s="36"/>
      <c r="L24" s="36"/>
      <c r="M24" s="36"/>
      <c r="N24" s="36"/>
      <c r="O24" s="36"/>
      <c r="P24" s="36"/>
      <c r="Q24" s="56"/>
      <c r="R24" s="36"/>
      <c r="S24" s="36"/>
      <c r="T24" s="36"/>
      <c r="U24" s="36"/>
      <c r="V24" s="36"/>
      <c r="W24" s="36"/>
      <c r="X24" s="36"/>
      <c r="Y24" s="36"/>
      <c r="Z24" s="119"/>
    </row>
    <row r="25" spans="1:26" ht="20.100000000000001" customHeight="1" x14ac:dyDescent="0.15">
      <c r="A25" s="93"/>
      <c r="B25" s="93"/>
      <c r="C25" s="123"/>
      <c r="D25" s="120"/>
      <c r="E25" s="120"/>
      <c r="F25" s="120"/>
      <c r="G25" s="120"/>
      <c r="H25" s="120"/>
      <c r="I25" s="117"/>
      <c r="J25" s="122" t="s">
        <v>146</v>
      </c>
      <c r="K25" s="121"/>
      <c r="L25" s="121"/>
      <c r="M25" s="121"/>
      <c r="N25" s="121"/>
      <c r="O25" s="121"/>
      <c r="P25" s="121"/>
      <c r="Q25" s="121"/>
      <c r="R25" s="121"/>
      <c r="S25" s="121"/>
      <c r="T25" s="121"/>
      <c r="U25" s="121"/>
      <c r="V25" s="121"/>
      <c r="W25" s="121"/>
      <c r="X25" s="121"/>
      <c r="Y25" s="121"/>
      <c r="Z25" s="119"/>
    </row>
    <row r="26" spans="1:26" ht="20.100000000000001" customHeight="1" x14ac:dyDescent="0.15">
      <c r="A26" s="93">
        <f>IFERROR(IF(TRIM($I26)="",1001,0),3)</f>
        <v>1001</v>
      </c>
      <c r="B26" s="93"/>
      <c r="C26" s="114"/>
      <c r="D26" s="115">
        <v>4</v>
      </c>
      <c r="E26" s="88" t="s">
        <v>93</v>
      </c>
      <c r="I26" s="36"/>
      <c r="J26" s="36"/>
      <c r="K26" s="36"/>
      <c r="L26" s="36"/>
      <c r="M26" s="36"/>
      <c r="N26" s="36"/>
      <c r="O26" s="36"/>
      <c r="P26" s="36"/>
      <c r="Q26" s="36"/>
      <c r="R26" s="36"/>
      <c r="S26" s="36"/>
      <c r="T26" s="36"/>
      <c r="U26" s="36"/>
      <c r="V26" s="36"/>
      <c r="W26" s="36"/>
      <c r="X26" s="36"/>
      <c r="Y26" s="36"/>
      <c r="Z26" s="119"/>
    </row>
    <row r="27" spans="1:26" ht="42" customHeight="1" x14ac:dyDescent="0.15">
      <c r="A27" s="93"/>
      <c r="B27" s="93"/>
      <c r="C27" s="123"/>
      <c r="D27" s="120"/>
      <c r="E27" s="120"/>
      <c r="F27" s="120"/>
      <c r="G27" s="120"/>
      <c r="H27" s="120"/>
      <c r="I27" s="117"/>
      <c r="J27" s="124" t="s">
        <v>175</v>
      </c>
      <c r="K27" s="124"/>
      <c r="L27" s="124"/>
      <c r="M27" s="124"/>
      <c r="N27" s="124"/>
      <c r="O27" s="124"/>
      <c r="P27" s="124"/>
      <c r="Q27" s="124"/>
      <c r="R27" s="124"/>
      <c r="S27" s="124"/>
      <c r="T27" s="124"/>
      <c r="U27" s="124"/>
      <c r="V27" s="124"/>
      <c r="W27" s="124"/>
      <c r="X27" s="124"/>
      <c r="Y27" s="121"/>
      <c r="Z27" s="125"/>
    </row>
    <row r="28" spans="1:26" ht="20.100000000000001" customHeight="1" x14ac:dyDescent="0.15">
      <c r="A28" s="93">
        <f>IFERROR(IF(TRIM($I28)="",1001,0),3)</f>
        <v>1001</v>
      </c>
      <c r="B28" s="93"/>
      <c r="C28" s="114"/>
      <c r="D28" s="115">
        <v>5</v>
      </c>
      <c r="E28" s="88" t="s">
        <v>94</v>
      </c>
      <c r="I28" s="36"/>
      <c r="J28" s="36"/>
      <c r="K28" s="36"/>
      <c r="L28" s="36"/>
      <c r="M28" s="36"/>
      <c r="N28" s="36"/>
      <c r="O28" s="36"/>
      <c r="P28" s="36"/>
      <c r="Q28" s="36"/>
      <c r="R28" s="36"/>
      <c r="S28" s="36"/>
      <c r="T28" s="36"/>
      <c r="U28" s="36"/>
      <c r="V28" s="36"/>
      <c r="W28" s="36"/>
      <c r="X28" s="36"/>
      <c r="Y28" s="36"/>
      <c r="Z28" s="119"/>
    </row>
    <row r="29" spans="1:26" ht="30" customHeight="1" x14ac:dyDescent="0.15">
      <c r="A29" s="93"/>
      <c r="B29" s="93"/>
      <c r="C29" s="123"/>
      <c r="D29" s="120"/>
      <c r="E29" s="120"/>
      <c r="F29" s="120"/>
      <c r="G29" s="120"/>
      <c r="H29" s="120"/>
      <c r="I29" s="117"/>
      <c r="J29" s="124" t="s">
        <v>176</v>
      </c>
      <c r="K29" s="124"/>
      <c r="L29" s="124"/>
      <c r="M29" s="124"/>
      <c r="N29" s="124"/>
      <c r="O29" s="124"/>
      <c r="P29" s="124"/>
      <c r="Q29" s="124"/>
      <c r="R29" s="124"/>
      <c r="S29" s="124"/>
      <c r="T29" s="124"/>
      <c r="U29" s="124"/>
      <c r="V29" s="124"/>
      <c r="W29" s="124"/>
      <c r="X29" s="121"/>
      <c r="Y29" s="121"/>
      <c r="Z29" s="125"/>
    </row>
    <row r="30" spans="1:26" ht="20.100000000000001" customHeight="1" x14ac:dyDescent="0.15">
      <c r="A30" s="93">
        <f>IFERROR(IF(OR(TRIM($I30)="", NOT(OR(IFERROR(SEARCH(" ",$I30),0)&gt;0, IFERROR(SEARCH("　",$I30),0)&gt;0))),1001,0),3)</f>
        <v>1001</v>
      </c>
      <c r="B30" s="93"/>
      <c r="C30" s="114"/>
      <c r="D30" s="115">
        <v>6</v>
      </c>
      <c r="E30" s="88" t="s">
        <v>95</v>
      </c>
      <c r="I30" s="36"/>
      <c r="J30" s="36"/>
      <c r="K30" s="36"/>
      <c r="L30" s="36"/>
      <c r="M30" s="36"/>
      <c r="N30" s="36"/>
      <c r="O30" s="36"/>
      <c r="P30" s="36"/>
      <c r="Q30" s="36"/>
      <c r="R30" s="36"/>
      <c r="S30" s="36"/>
      <c r="T30" s="36"/>
      <c r="U30" s="36"/>
      <c r="V30" s="36"/>
      <c r="W30" s="36"/>
      <c r="X30" s="36"/>
      <c r="Y30" s="36"/>
      <c r="Z30" s="119"/>
    </row>
    <row r="31" spans="1:26" ht="20.100000000000001" customHeight="1" x14ac:dyDescent="0.15">
      <c r="A31" s="93"/>
      <c r="B31" s="93"/>
      <c r="C31" s="123"/>
      <c r="D31" s="120"/>
      <c r="E31" s="120"/>
      <c r="F31" s="120"/>
      <c r="G31" s="120"/>
      <c r="H31" s="120"/>
      <c r="I31" s="126"/>
      <c r="J31" s="122" t="s">
        <v>96</v>
      </c>
      <c r="K31" s="122"/>
      <c r="L31" s="122"/>
      <c r="M31" s="122"/>
      <c r="N31" s="122"/>
      <c r="O31" s="122"/>
      <c r="P31" s="122"/>
      <c r="Q31" s="122"/>
      <c r="R31" s="122"/>
      <c r="S31" s="122"/>
      <c r="T31" s="122"/>
      <c r="U31" s="122"/>
      <c r="V31" s="122"/>
      <c r="W31" s="122"/>
      <c r="X31" s="122"/>
      <c r="Y31" s="122"/>
      <c r="Z31" s="125"/>
    </row>
    <row r="32" spans="1:26" ht="20.100000000000001" customHeight="1" x14ac:dyDescent="0.15">
      <c r="A32" s="93">
        <f>IFERROR(IF(OR(TRIM($I32)="", NOT(OR(IFERROR(SEARCH(" ",$I32),0)&gt;0, IFERROR(SEARCH("　",$I32),0)&gt;0))),1001,0),3)</f>
        <v>1001</v>
      </c>
      <c r="B32" s="93"/>
      <c r="C32" s="114"/>
      <c r="D32" s="115">
        <v>7</v>
      </c>
      <c r="E32" s="88" t="s">
        <v>97</v>
      </c>
      <c r="I32" s="36"/>
      <c r="J32" s="36"/>
      <c r="K32" s="36"/>
      <c r="L32" s="36"/>
      <c r="M32" s="36"/>
      <c r="N32" s="36"/>
      <c r="O32" s="36"/>
      <c r="P32" s="36"/>
      <c r="Q32" s="36"/>
      <c r="R32" s="36"/>
      <c r="S32" s="36"/>
      <c r="T32" s="36"/>
      <c r="U32" s="36"/>
      <c r="V32" s="36"/>
      <c r="W32" s="36"/>
      <c r="X32" s="36"/>
      <c r="Y32" s="36"/>
      <c r="Z32" s="119"/>
    </row>
    <row r="33" spans="1:27" ht="20.100000000000001" customHeight="1" x14ac:dyDescent="0.15">
      <c r="A33" s="93"/>
      <c r="B33" s="93"/>
      <c r="C33" s="123"/>
      <c r="D33" s="120"/>
      <c r="E33" s="120"/>
      <c r="F33" s="120"/>
      <c r="G33" s="120"/>
      <c r="H33" s="120"/>
      <c r="I33" s="126"/>
      <c r="J33" s="122" t="s">
        <v>98</v>
      </c>
      <c r="K33" s="122"/>
      <c r="L33" s="122"/>
      <c r="M33" s="122"/>
      <c r="N33" s="122"/>
      <c r="O33" s="122"/>
      <c r="P33" s="122"/>
      <c r="Q33" s="122"/>
      <c r="R33" s="122"/>
      <c r="S33" s="122"/>
      <c r="T33" s="122"/>
      <c r="U33" s="122"/>
      <c r="V33" s="122"/>
      <c r="W33" s="122"/>
      <c r="X33" s="122"/>
      <c r="Y33" s="122"/>
      <c r="Z33" s="119"/>
    </row>
    <row r="34" spans="1:27" ht="20.100000000000001" customHeight="1" x14ac:dyDescent="0.15">
      <c r="A34" s="93">
        <f>IFERROR(IF(NOT(AND(TRIM($I34)&lt;&gt;"",ISNUMBER(VALUE(SUBSTITUTE($I34,"-",""))), IFERROR(SEARCH("-",$I34),0)&gt;0)),1001,0),3)</f>
        <v>1001</v>
      </c>
      <c r="B34" s="93"/>
      <c r="C34" s="114"/>
      <c r="D34" s="115">
        <v>8</v>
      </c>
      <c r="E34" s="88" t="s">
        <v>99</v>
      </c>
      <c r="I34" s="36"/>
      <c r="J34" s="36"/>
      <c r="K34" s="36"/>
      <c r="L34" s="36"/>
      <c r="M34" s="36"/>
      <c r="O34" s="127" t="s">
        <v>100</v>
      </c>
      <c r="P34" s="1"/>
      <c r="Q34" s="88" t="s">
        <v>101</v>
      </c>
      <c r="Y34" s="121"/>
      <c r="Z34" s="119"/>
    </row>
    <row r="35" spans="1:27" ht="20.100000000000001" customHeight="1" x14ac:dyDescent="0.15">
      <c r="A35" s="93"/>
      <c r="B35" s="93"/>
      <c r="C35" s="123"/>
      <c r="D35" s="120"/>
      <c r="E35" s="120"/>
      <c r="F35" s="120"/>
      <c r="G35" s="120"/>
      <c r="H35" s="120"/>
      <c r="I35" s="117"/>
      <c r="J35" s="122" t="s">
        <v>102</v>
      </c>
      <c r="K35" s="121"/>
      <c r="L35" s="121"/>
      <c r="M35" s="121"/>
      <c r="N35" s="121"/>
      <c r="O35" s="121"/>
      <c r="P35" s="121"/>
      <c r="Q35" s="121"/>
      <c r="R35" s="121"/>
      <c r="S35" s="121"/>
      <c r="T35" s="121"/>
      <c r="U35" s="121"/>
      <c r="V35" s="121"/>
      <c r="W35" s="121"/>
      <c r="X35" s="121"/>
      <c r="Y35" s="121"/>
      <c r="Z35" s="119"/>
    </row>
    <row r="36" spans="1:27" ht="20.100000000000001" customHeight="1" x14ac:dyDescent="0.15">
      <c r="A36" s="93">
        <f>IFERROR(IF(AND(TRIM($I36)&lt;&gt;"", NOT(AND(ISNUMBER(VALUE(SUBSTITUTE($I36,"-",""))), IFERROR(SEARCH("-",$I36),0)&gt;0))),1001,0),3)</f>
        <v>0</v>
      </c>
      <c r="B36" s="93"/>
      <c r="C36" s="114"/>
      <c r="D36" s="115">
        <v>9</v>
      </c>
      <c r="E36" s="88" t="s">
        <v>103</v>
      </c>
      <c r="I36" s="36"/>
      <c r="J36" s="36"/>
      <c r="K36" s="36"/>
      <c r="L36" s="36"/>
      <c r="M36" s="36"/>
      <c r="N36" s="121"/>
      <c r="O36" s="121"/>
      <c r="P36" s="121"/>
      <c r="Q36" s="121"/>
      <c r="R36" s="121"/>
      <c r="S36" s="121"/>
      <c r="T36" s="121"/>
      <c r="U36" s="121"/>
      <c r="V36" s="121"/>
      <c r="W36" s="121"/>
      <c r="X36" s="121"/>
      <c r="Y36" s="121"/>
      <c r="Z36" s="119"/>
    </row>
    <row r="37" spans="1:27" ht="20.100000000000001" customHeight="1" x14ac:dyDescent="0.15">
      <c r="A37" s="93"/>
      <c r="B37" s="93"/>
      <c r="C37" s="123"/>
      <c r="D37" s="120"/>
      <c r="E37" s="120"/>
      <c r="F37" s="120"/>
      <c r="G37" s="120"/>
      <c r="H37" s="120"/>
      <c r="I37" s="117"/>
      <c r="J37" s="122" t="s">
        <v>181</v>
      </c>
      <c r="K37" s="121"/>
      <c r="L37" s="121"/>
      <c r="M37" s="121"/>
      <c r="N37" s="121"/>
      <c r="O37" s="121"/>
      <c r="P37" s="121"/>
      <c r="Q37" s="121"/>
      <c r="R37" s="121"/>
      <c r="S37" s="121"/>
      <c r="T37" s="121"/>
      <c r="U37" s="121"/>
      <c r="V37" s="121"/>
      <c r="W37" s="121"/>
      <c r="X37" s="121"/>
      <c r="Y37" s="121"/>
      <c r="Z37" s="119"/>
    </row>
    <row r="38" spans="1:27" ht="20.100000000000001" customHeight="1" x14ac:dyDescent="0.15">
      <c r="A38" s="93">
        <f>IFERROR(IF(AND(TRIM($I38)&lt;&gt;"", NOT(IFERROR(SEARCH("@",$I38),0)&gt;0)),1001,0),3)</f>
        <v>0</v>
      </c>
      <c r="B38" s="93"/>
      <c r="C38" s="123"/>
      <c r="D38" s="115">
        <v>10</v>
      </c>
      <c r="E38" s="88" t="s">
        <v>104</v>
      </c>
      <c r="I38" s="36"/>
      <c r="J38" s="36"/>
      <c r="K38" s="36"/>
      <c r="L38" s="36"/>
      <c r="M38" s="36"/>
      <c r="N38" s="36"/>
      <c r="O38" s="36"/>
      <c r="P38" s="36"/>
      <c r="Q38" s="61"/>
      <c r="R38" s="36"/>
      <c r="S38" s="36"/>
      <c r="T38" s="36"/>
      <c r="U38" s="36"/>
      <c r="V38" s="36"/>
      <c r="W38" s="36"/>
      <c r="X38" s="36"/>
      <c r="Y38" s="36"/>
      <c r="Z38" s="119"/>
    </row>
    <row r="39" spans="1:27" ht="20.100000000000001" customHeight="1" x14ac:dyDescent="0.15">
      <c r="A39" s="93"/>
      <c r="B39" s="93"/>
      <c r="C39" s="123"/>
      <c r="D39" s="115"/>
      <c r="I39" s="117"/>
      <c r="J39" s="128" t="s">
        <v>149</v>
      </c>
      <c r="K39" s="129"/>
      <c r="L39" s="122"/>
      <c r="M39" s="122"/>
      <c r="N39" s="122"/>
      <c r="O39" s="122"/>
      <c r="P39" s="122"/>
      <c r="Q39" s="130"/>
      <c r="R39" s="122"/>
      <c r="S39" s="122"/>
      <c r="T39" s="122"/>
      <c r="U39" s="122"/>
      <c r="V39" s="122"/>
      <c r="W39" s="122"/>
      <c r="X39" s="122"/>
      <c r="Y39" s="122"/>
      <c r="Z39" s="120"/>
      <c r="AA39" s="131"/>
    </row>
    <row r="40" spans="1:27" ht="20.100000000000001" customHeight="1" x14ac:dyDescent="0.15">
      <c r="A40" s="93">
        <f>IFERROR(IF(AND($I40&lt;&gt;"一致する", $I40&lt;&gt;"一致しない"),1001,0),3)</f>
        <v>0</v>
      </c>
      <c r="B40" s="93"/>
      <c r="C40" s="114"/>
      <c r="D40" s="115">
        <v>11</v>
      </c>
      <c r="E40" s="88" t="s">
        <v>105</v>
      </c>
      <c r="I40" s="36" t="s">
        <v>106</v>
      </c>
      <c r="J40" s="36"/>
      <c r="K40" s="36"/>
      <c r="L40" s="36"/>
      <c r="M40" s="36"/>
      <c r="N40" s="120"/>
      <c r="O40" s="120"/>
      <c r="P40" s="120"/>
      <c r="Q40" s="120"/>
      <c r="R40" s="120"/>
      <c r="S40" s="120"/>
      <c r="T40" s="120"/>
      <c r="U40" s="120"/>
      <c r="V40" s="120"/>
      <c r="W40" s="120"/>
      <c r="X40" s="120"/>
      <c r="Y40" s="120"/>
      <c r="Z40" s="119"/>
      <c r="AA40" s="120"/>
    </row>
    <row r="41" spans="1:27" ht="20.100000000000001" customHeight="1" x14ac:dyDescent="0.15">
      <c r="A41" s="93"/>
      <c r="B41" s="93"/>
      <c r="C41" s="123"/>
      <c r="D41" s="120"/>
      <c r="E41" s="120"/>
      <c r="F41" s="120"/>
      <c r="G41" s="120"/>
      <c r="H41" s="120"/>
      <c r="I41" s="126"/>
      <c r="J41" s="132" t="s">
        <v>141</v>
      </c>
      <c r="K41" s="122"/>
      <c r="L41" s="122"/>
      <c r="M41" s="122"/>
      <c r="N41" s="122"/>
      <c r="O41" s="122"/>
      <c r="P41" s="122"/>
      <c r="Q41" s="122"/>
      <c r="R41" s="122"/>
      <c r="S41" s="122"/>
      <c r="T41" s="122"/>
      <c r="U41" s="122"/>
      <c r="V41" s="122"/>
      <c r="W41" s="122"/>
      <c r="X41" s="122"/>
      <c r="Y41" s="122"/>
      <c r="Z41" s="133"/>
      <c r="AA41" s="120"/>
    </row>
    <row r="42" spans="1:27" ht="20.100000000000001" customHeight="1" x14ac:dyDescent="0.15">
      <c r="A42" s="93"/>
      <c r="B42" s="93"/>
      <c r="C42" s="134"/>
      <c r="D42" s="135"/>
      <c r="E42" s="135"/>
      <c r="F42" s="135"/>
      <c r="G42" s="135"/>
      <c r="H42" s="135"/>
      <c r="I42" s="136"/>
      <c r="J42" s="136"/>
      <c r="K42" s="137"/>
      <c r="L42" s="136"/>
      <c r="M42" s="136"/>
      <c r="N42" s="136"/>
      <c r="O42" s="136"/>
      <c r="P42" s="136"/>
      <c r="Q42" s="136"/>
      <c r="R42" s="136"/>
      <c r="S42" s="136"/>
      <c r="T42" s="136"/>
      <c r="U42" s="136"/>
      <c r="V42" s="136"/>
      <c r="W42" s="136"/>
      <c r="X42" s="136"/>
      <c r="Y42" s="136"/>
      <c r="Z42" s="138"/>
    </row>
    <row r="43" spans="1:27" ht="15" customHeight="1" x14ac:dyDescent="0.15">
      <c r="A43" s="93"/>
      <c r="B43" s="93"/>
      <c r="C43" s="120"/>
      <c r="D43" s="120"/>
      <c r="E43" s="120"/>
      <c r="F43" s="120"/>
      <c r="G43" s="120"/>
      <c r="H43" s="120"/>
      <c r="I43" s="139"/>
      <c r="J43" s="140"/>
      <c r="K43" s="140"/>
      <c r="L43" s="140"/>
      <c r="M43" s="140"/>
      <c r="N43" s="140"/>
      <c r="O43" s="140"/>
      <c r="P43" s="140"/>
      <c r="Q43" s="140"/>
      <c r="R43" s="140"/>
      <c r="S43" s="140"/>
      <c r="T43" s="140"/>
      <c r="U43" s="140"/>
      <c r="V43" s="140"/>
      <c r="W43" s="140"/>
      <c r="X43" s="140"/>
      <c r="Y43" s="140"/>
      <c r="Z43" s="120"/>
    </row>
    <row r="44" spans="1:27" ht="15.75" hidden="1" customHeight="1" x14ac:dyDescent="0.15">
      <c r="A44" s="93"/>
      <c r="B44" s="93"/>
      <c r="C44" s="120"/>
      <c r="D44" s="120"/>
      <c r="E44" s="120"/>
      <c r="F44" s="120"/>
      <c r="G44" s="120"/>
      <c r="H44" s="120"/>
      <c r="I44" s="140"/>
      <c r="J44" s="120"/>
      <c r="K44" s="120"/>
      <c r="L44" s="120"/>
      <c r="M44" s="120"/>
      <c r="N44" s="120"/>
      <c r="O44" s="120"/>
      <c r="P44" s="120"/>
      <c r="Q44" s="120"/>
      <c r="R44" s="120"/>
      <c r="S44" s="120"/>
      <c r="T44" s="120"/>
      <c r="U44" s="120"/>
      <c r="V44" s="120"/>
      <c r="W44" s="120"/>
      <c r="X44" s="120"/>
      <c r="Y44" s="120"/>
      <c r="Z44" s="120"/>
    </row>
    <row r="45" spans="1:27" ht="15.75" hidden="1" customHeight="1" x14ac:dyDescent="0.15">
      <c r="A45" s="93"/>
      <c r="B45" s="93"/>
      <c r="C45" s="120"/>
      <c r="D45" s="120"/>
      <c r="E45" s="120"/>
      <c r="F45" s="120"/>
      <c r="G45" s="120"/>
      <c r="H45" s="120"/>
      <c r="I45" s="140"/>
      <c r="J45" s="120"/>
      <c r="K45" s="120"/>
      <c r="L45" s="120"/>
      <c r="M45" s="120"/>
      <c r="N45" s="120"/>
      <c r="O45" s="120"/>
      <c r="P45" s="120"/>
      <c r="Q45" s="120"/>
      <c r="R45" s="120"/>
      <c r="S45" s="120"/>
      <c r="T45" s="120"/>
      <c r="U45" s="120"/>
      <c r="V45" s="120"/>
      <c r="W45" s="120"/>
      <c r="X45" s="120"/>
      <c r="Y45" s="120"/>
      <c r="Z45" s="120"/>
    </row>
    <row r="46" spans="1:27" ht="15.75" hidden="1" customHeight="1" x14ac:dyDescent="0.15">
      <c r="A46" s="93"/>
      <c r="B46" s="93"/>
      <c r="C46" s="120"/>
      <c r="D46" s="120"/>
      <c r="E46" s="120"/>
      <c r="F46" s="120"/>
      <c r="G46" s="120"/>
      <c r="H46" s="120"/>
      <c r="I46" s="140"/>
      <c r="J46" s="120"/>
      <c r="K46" s="120"/>
      <c r="L46" s="120"/>
      <c r="M46" s="120"/>
      <c r="N46" s="120"/>
      <c r="O46" s="120"/>
      <c r="P46" s="120"/>
      <c r="Q46" s="120"/>
      <c r="R46" s="120"/>
      <c r="S46" s="120"/>
      <c r="T46" s="120"/>
      <c r="U46" s="120"/>
      <c r="V46" s="120"/>
      <c r="W46" s="120"/>
      <c r="X46" s="120"/>
      <c r="Y46" s="120"/>
      <c r="Z46" s="120"/>
    </row>
    <row r="47" spans="1:27" ht="15.75" hidden="1" customHeight="1" x14ac:dyDescent="0.15">
      <c r="A47" s="93"/>
      <c r="B47" s="93"/>
      <c r="C47" s="120"/>
      <c r="D47" s="120"/>
      <c r="E47" s="120"/>
      <c r="F47" s="120"/>
      <c r="G47" s="120"/>
      <c r="H47" s="120"/>
      <c r="I47" s="140"/>
      <c r="J47" s="120"/>
      <c r="K47" s="120"/>
      <c r="L47" s="120"/>
      <c r="M47" s="120"/>
      <c r="N47" s="120"/>
      <c r="O47" s="120"/>
      <c r="P47" s="120"/>
      <c r="Q47" s="120"/>
      <c r="R47" s="120"/>
      <c r="S47" s="120"/>
      <c r="T47" s="120"/>
      <c r="U47" s="120"/>
      <c r="V47" s="120"/>
      <c r="W47" s="120"/>
      <c r="X47" s="120"/>
      <c r="Y47" s="120"/>
      <c r="Z47" s="120"/>
    </row>
    <row r="48" spans="1:27" ht="15.75" hidden="1" customHeight="1" x14ac:dyDescent="0.15">
      <c r="A48" s="93"/>
      <c r="B48" s="93"/>
      <c r="C48" s="120"/>
      <c r="D48" s="120"/>
      <c r="E48" s="120"/>
      <c r="F48" s="120"/>
      <c r="G48" s="120"/>
      <c r="H48" s="120"/>
      <c r="I48" s="140"/>
      <c r="J48" s="120"/>
      <c r="K48" s="120"/>
      <c r="L48" s="120"/>
      <c r="M48" s="120"/>
      <c r="N48" s="120"/>
      <c r="O48" s="120"/>
      <c r="P48" s="120"/>
      <c r="Q48" s="120"/>
      <c r="R48" s="120"/>
      <c r="S48" s="120"/>
      <c r="T48" s="120"/>
      <c r="U48" s="120"/>
      <c r="V48" s="120"/>
      <c r="W48" s="120"/>
      <c r="X48" s="120"/>
      <c r="Y48" s="120"/>
      <c r="Z48" s="120"/>
    </row>
    <row r="49" spans="1:26" ht="15.75" hidden="1" customHeight="1" x14ac:dyDescent="0.15">
      <c r="A49" s="93"/>
      <c r="B49" s="93"/>
      <c r="C49" s="120"/>
      <c r="D49" s="120"/>
      <c r="E49" s="120"/>
      <c r="F49" s="120"/>
      <c r="G49" s="120"/>
      <c r="H49" s="120"/>
      <c r="I49" s="140"/>
      <c r="J49" s="120"/>
      <c r="K49" s="120"/>
      <c r="L49" s="120"/>
      <c r="M49" s="120"/>
      <c r="N49" s="120"/>
      <c r="O49" s="120"/>
      <c r="P49" s="120"/>
      <c r="Q49" s="120"/>
      <c r="R49" s="120"/>
      <c r="S49" s="120"/>
      <c r="T49" s="120"/>
      <c r="U49" s="120"/>
      <c r="V49" s="120"/>
      <c r="W49" s="120"/>
      <c r="X49" s="120"/>
      <c r="Y49" s="120"/>
      <c r="Z49" s="120"/>
    </row>
    <row r="50" spans="1:26" ht="15.75" hidden="1" customHeight="1" x14ac:dyDescent="0.15">
      <c r="A50" s="93"/>
      <c r="B50" s="93"/>
      <c r="C50" s="120"/>
      <c r="D50" s="120"/>
      <c r="E50" s="120"/>
      <c r="F50" s="120"/>
      <c r="G50" s="120"/>
      <c r="H50" s="120"/>
      <c r="I50" s="140"/>
      <c r="J50" s="120"/>
      <c r="K50" s="120"/>
      <c r="L50" s="120"/>
      <c r="M50" s="120"/>
      <c r="N50" s="120"/>
      <c r="O50" s="120"/>
      <c r="P50" s="120"/>
      <c r="Q50" s="120"/>
      <c r="R50" s="120"/>
      <c r="S50" s="120"/>
      <c r="T50" s="120"/>
      <c r="U50" s="120"/>
      <c r="V50" s="120"/>
      <c r="W50" s="120"/>
      <c r="X50" s="120"/>
      <c r="Y50" s="120"/>
      <c r="Z50" s="120"/>
    </row>
    <row r="51" spans="1:26" ht="15.75" hidden="1" customHeight="1" x14ac:dyDescent="0.15">
      <c r="A51" s="93"/>
      <c r="B51" s="93"/>
      <c r="C51" s="120"/>
      <c r="D51" s="120"/>
      <c r="E51" s="120"/>
      <c r="F51" s="120"/>
      <c r="G51" s="120"/>
      <c r="H51" s="120"/>
      <c r="I51" s="140"/>
      <c r="J51" s="120"/>
      <c r="K51" s="120"/>
      <c r="L51" s="120"/>
      <c r="M51" s="120"/>
      <c r="N51" s="120"/>
      <c r="O51" s="120"/>
      <c r="P51" s="120"/>
      <c r="Q51" s="120"/>
      <c r="R51" s="120"/>
      <c r="S51" s="120"/>
      <c r="T51" s="120"/>
      <c r="U51" s="120"/>
      <c r="V51" s="120"/>
      <c r="W51" s="120"/>
      <c r="X51" s="120"/>
      <c r="Y51" s="120"/>
      <c r="Z51" s="120"/>
    </row>
    <row r="52" spans="1:26" ht="15.75" hidden="1" customHeight="1" x14ac:dyDescent="0.15">
      <c r="A52" s="93"/>
      <c r="B52" s="93"/>
      <c r="C52" s="120"/>
      <c r="D52" s="120"/>
      <c r="E52" s="120"/>
      <c r="F52" s="120"/>
      <c r="G52" s="120"/>
      <c r="H52" s="120"/>
      <c r="I52" s="140"/>
      <c r="J52" s="120"/>
      <c r="K52" s="120"/>
      <c r="L52" s="120"/>
      <c r="M52" s="120"/>
      <c r="N52" s="120"/>
      <c r="O52" s="120"/>
      <c r="P52" s="120"/>
      <c r="Q52" s="120"/>
      <c r="R52" s="120"/>
      <c r="S52" s="120"/>
      <c r="T52" s="120"/>
      <c r="U52" s="120"/>
      <c r="V52" s="120"/>
      <c r="W52" s="120"/>
      <c r="X52" s="120"/>
      <c r="Y52" s="120"/>
      <c r="Z52" s="120"/>
    </row>
    <row r="53" spans="1:26" ht="15.75" hidden="1" customHeight="1" x14ac:dyDescent="0.15">
      <c r="A53" s="93"/>
      <c r="B53" s="93"/>
      <c r="C53" s="120"/>
      <c r="D53" s="120"/>
      <c r="E53" s="120"/>
      <c r="F53" s="120"/>
      <c r="G53" s="120"/>
      <c r="H53" s="120"/>
      <c r="I53" s="140"/>
      <c r="J53" s="120"/>
      <c r="K53" s="120"/>
      <c r="L53" s="120"/>
      <c r="M53" s="120"/>
      <c r="N53" s="120"/>
      <c r="O53" s="120"/>
      <c r="P53" s="120"/>
      <c r="Q53" s="120"/>
      <c r="R53" s="120"/>
      <c r="S53" s="120"/>
      <c r="T53" s="120"/>
      <c r="U53" s="120"/>
      <c r="V53" s="120"/>
      <c r="W53" s="120"/>
      <c r="X53" s="120"/>
      <c r="Y53" s="120"/>
      <c r="Z53" s="120"/>
    </row>
    <row r="54" spans="1:26" ht="15.75" hidden="1" customHeight="1" x14ac:dyDescent="0.15">
      <c r="A54" s="93"/>
      <c r="B54" s="93"/>
      <c r="C54" s="120"/>
      <c r="D54" s="120"/>
      <c r="E54" s="120"/>
      <c r="F54" s="120"/>
      <c r="G54" s="120"/>
      <c r="H54" s="120"/>
      <c r="I54" s="140"/>
      <c r="J54" s="120"/>
      <c r="K54" s="120"/>
      <c r="L54" s="120"/>
      <c r="M54" s="120"/>
      <c r="N54" s="120"/>
      <c r="O54" s="120"/>
      <c r="P54" s="120"/>
      <c r="Q54" s="120"/>
      <c r="R54" s="120"/>
      <c r="S54" s="120"/>
      <c r="T54" s="120"/>
      <c r="U54" s="120"/>
      <c r="V54" s="120"/>
      <c r="W54" s="120"/>
      <c r="X54" s="120"/>
      <c r="Y54" s="120"/>
      <c r="Z54" s="120"/>
    </row>
    <row r="55" spans="1:26" ht="15.75" hidden="1" customHeight="1" x14ac:dyDescent="0.15">
      <c r="A55" s="93"/>
      <c r="B55" s="93"/>
      <c r="C55" s="120"/>
      <c r="D55" s="120"/>
      <c r="E55" s="120"/>
      <c r="F55" s="120"/>
      <c r="G55" s="120"/>
      <c r="H55" s="120"/>
      <c r="I55" s="140"/>
      <c r="J55" s="120"/>
      <c r="K55" s="120"/>
      <c r="L55" s="120"/>
      <c r="M55" s="120"/>
      <c r="N55" s="120"/>
      <c r="O55" s="120"/>
      <c r="P55" s="120"/>
      <c r="Q55" s="120"/>
      <c r="R55" s="120"/>
      <c r="S55" s="120"/>
      <c r="T55" s="120"/>
      <c r="U55" s="120"/>
      <c r="V55" s="120"/>
      <c r="W55" s="120"/>
      <c r="X55" s="120"/>
      <c r="Y55" s="120"/>
      <c r="Z55" s="120"/>
    </row>
    <row r="56" spans="1:26" ht="15.75" hidden="1" customHeight="1" x14ac:dyDescent="0.15">
      <c r="A56" s="93"/>
      <c r="B56" s="93"/>
      <c r="C56" s="120"/>
      <c r="D56" s="120"/>
      <c r="E56" s="120"/>
      <c r="F56" s="120"/>
      <c r="G56" s="120"/>
      <c r="H56" s="120"/>
      <c r="I56" s="140"/>
      <c r="J56" s="120"/>
      <c r="K56" s="120"/>
      <c r="L56" s="120"/>
      <c r="M56" s="120"/>
      <c r="N56" s="120"/>
      <c r="O56" s="120"/>
      <c r="P56" s="120"/>
      <c r="Q56" s="120"/>
      <c r="R56" s="120"/>
      <c r="S56" s="120"/>
      <c r="T56" s="120"/>
      <c r="U56" s="120"/>
      <c r="V56" s="120"/>
      <c r="W56" s="120"/>
      <c r="X56" s="120"/>
      <c r="Y56" s="120"/>
      <c r="Z56" s="120"/>
    </row>
    <row r="57" spans="1:26" ht="15.75" hidden="1" customHeight="1" x14ac:dyDescent="0.15">
      <c r="A57" s="93"/>
      <c r="B57" s="93"/>
      <c r="C57" s="120"/>
      <c r="D57" s="120"/>
      <c r="E57" s="120"/>
      <c r="F57" s="120"/>
      <c r="G57" s="120"/>
      <c r="H57" s="120"/>
      <c r="I57" s="140"/>
      <c r="J57" s="120"/>
      <c r="K57" s="120"/>
      <c r="L57" s="120"/>
      <c r="M57" s="120"/>
      <c r="N57" s="120"/>
      <c r="O57" s="120"/>
      <c r="P57" s="120"/>
      <c r="Q57" s="120"/>
      <c r="R57" s="120"/>
      <c r="S57" s="120"/>
      <c r="T57" s="120"/>
      <c r="U57" s="120"/>
      <c r="V57" s="120"/>
      <c r="W57" s="120"/>
      <c r="X57" s="120"/>
      <c r="Y57" s="120"/>
      <c r="Z57" s="120"/>
    </row>
    <row r="58" spans="1:26" ht="15.75" hidden="1" customHeight="1" x14ac:dyDescent="0.15">
      <c r="A58" s="93"/>
      <c r="B58" s="93"/>
      <c r="C58" s="120"/>
      <c r="D58" s="120"/>
      <c r="E58" s="120"/>
      <c r="F58" s="120"/>
      <c r="G58" s="120"/>
      <c r="H58" s="120"/>
      <c r="I58" s="140"/>
      <c r="J58" s="120"/>
      <c r="K58" s="120"/>
      <c r="L58" s="120"/>
      <c r="M58" s="120"/>
      <c r="N58" s="120"/>
      <c r="O58" s="120"/>
      <c r="P58" s="120"/>
      <c r="Q58" s="120"/>
      <c r="R58" s="120"/>
      <c r="S58" s="120"/>
      <c r="T58" s="120"/>
      <c r="U58" s="120"/>
      <c r="V58" s="120"/>
      <c r="W58" s="120"/>
      <c r="X58" s="120"/>
      <c r="Y58" s="120"/>
      <c r="Z58" s="120"/>
    </row>
    <row r="59" spans="1:26" ht="15" customHeight="1" x14ac:dyDescent="0.15">
      <c r="A59" s="93"/>
      <c r="B59" s="93"/>
      <c r="C59" s="120"/>
      <c r="D59" s="120"/>
      <c r="E59" s="120"/>
      <c r="F59" s="120"/>
      <c r="G59" s="120"/>
      <c r="H59" s="120"/>
      <c r="I59" s="140"/>
      <c r="J59" s="120"/>
      <c r="K59" s="120"/>
      <c r="L59" s="120"/>
      <c r="M59" s="120"/>
      <c r="N59" s="120"/>
      <c r="O59" s="120"/>
      <c r="P59" s="120"/>
      <c r="Q59" s="120"/>
      <c r="R59" s="120"/>
      <c r="S59" s="120"/>
      <c r="T59" s="120"/>
      <c r="U59" s="120"/>
      <c r="V59" s="120"/>
      <c r="W59" s="120"/>
      <c r="X59" s="120"/>
      <c r="Y59" s="120"/>
      <c r="Z59" s="120"/>
    </row>
    <row r="60" spans="1:26" ht="20.100000000000001" customHeight="1" x14ac:dyDescent="0.15">
      <c r="A60" s="93"/>
      <c r="B60" s="93"/>
      <c r="C60" s="107" t="s">
        <v>107</v>
      </c>
      <c r="D60" s="108"/>
      <c r="E60" s="108"/>
      <c r="F60" s="108"/>
      <c r="G60" s="108"/>
      <c r="H60" s="109"/>
      <c r="I60" s="141"/>
    </row>
    <row r="61" spans="1:26" ht="15" customHeight="1" x14ac:dyDescent="0.15">
      <c r="A61" s="93"/>
      <c r="B61" s="93"/>
      <c r="C61" s="110"/>
      <c r="D61" s="111"/>
      <c r="E61" s="111"/>
      <c r="F61" s="111"/>
      <c r="G61" s="111"/>
      <c r="H61" s="111"/>
      <c r="I61" s="112"/>
      <c r="J61" s="112"/>
      <c r="K61" s="112"/>
      <c r="L61" s="112"/>
      <c r="M61" s="112"/>
      <c r="N61" s="112"/>
      <c r="O61" s="112"/>
      <c r="P61" s="112"/>
      <c r="Q61" s="112"/>
      <c r="R61" s="112"/>
      <c r="S61" s="112"/>
      <c r="T61" s="112"/>
      <c r="U61" s="112"/>
      <c r="V61" s="112"/>
      <c r="W61" s="112"/>
      <c r="X61" s="112"/>
      <c r="Y61" s="112"/>
      <c r="Z61" s="113"/>
    </row>
    <row r="62" spans="1:26" ht="20.100000000000001" customHeight="1" x14ac:dyDescent="0.15">
      <c r="A62" s="93"/>
      <c r="B62" s="93"/>
      <c r="C62" s="110"/>
      <c r="D62" s="142" t="s">
        <v>108</v>
      </c>
      <c r="E62" s="142"/>
      <c r="F62" s="142"/>
      <c r="G62" s="142"/>
      <c r="H62" s="142"/>
      <c r="I62" s="142"/>
      <c r="J62" s="142"/>
      <c r="K62" s="142"/>
      <c r="L62" s="142"/>
      <c r="M62" s="142"/>
      <c r="N62" s="142"/>
      <c r="O62" s="142"/>
      <c r="P62" s="142"/>
      <c r="Q62" s="142"/>
      <c r="R62" s="142"/>
      <c r="S62" s="142"/>
      <c r="T62" s="142"/>
      <c r="U62" s="142"/>
      <c r="V62" s="142"/>
      <c r="W62" s="142"/>
      <c r="X62" s="142"/>
      <c r="Y62" s="142"/>
      <c r="Z62" s="119"/>
    </row>
    <row r="63" spans="1:26" ht="20.100000000000001" customHeight="1" x14ac:dyDescent="0.15">
      <c r="A63" s="93">
        <f>IFERROR(IF(AND($I63&lt;&gt;"しない", $I63&lt;&gt;"する"),1001,0),3)</f>
        <v>1001</v>
      </c>
      <c r="B63" s="93"/>
      <c r="C63" s="114"/>
      <c r="D63" s="115">
        <v>1</v>
      </c>
      <c r="E63" s="120" t="s">
        <v>109</v>
      </c>
      <c r="F63" s="120"/>
      <c r="G63" s="120"/>
      <c r="H63" s="120"/>
      <c r="I63" s="36"/>
      <c r="J63" s="36"/>
      <c r="K63" s="36"/>
      <c r="L63" s="36"/>
      <c r="M63" s="36"/>
      <c r="N63" s="120"/>
      <c r="O63" s="120"/>
      <c r="P63" s="120"/>
      <c r="Q63" s="120"/>
      <c r="R63" s="120"/>
      <c r="S63" s="120"/>
      <c r="T63" s="120"/>
      <c r="U63" s="120"/>
      <c r="V63" s="120"/>
      <c r="W63" s="120"/>
      <c r="X63" s="120"/>
      <c r="Y63" s="120"/>
      <c r="Z63" s="119"/>
    </row>
    <row r="64" spans="1:26" ht="20.100000000000001" customHeight="1" x14ac:dyDescent="0.15">
      <c r="A64" s="93"/>
      <c r="B64" s="93"/>
      <c r="C64" s="114"/>
      <c r="D64" s="120"/>
      <c r="E64" s="120"/>
      <c r="F64" s="120"/>
      <c r="G64" s="120"/>
      <c r="H64" s="120"/>
      <c r="I64" s="126"/>
      <c r="J64" s="122" t="s">
        <v>184</v>
      </c>
      <c r="K64" s="121"/>
      <c r="L64" s="121"/>
      <c r="M64" s="121"/>
      <c r="N64" s="121"/>
      <c r="O64" s="121"/>
      <c r="P64" s="121"/>
      <c r="Q64" s="121"/>
      <c r="R64" s="121"/>
      <c r="S64" s="121"/>
      <c r="T64" s="121"/>
      <c r="U64" s="121"/>
      <c r="V64" s="121"/>
      <c r="W64" s="121"/>
      <c r="X64" s="121"/>
      <c r="Y64" s="121"/>
      <c r="Z64" s="119"/>
    </row>
    <row r="65" spans="1:26" ht="20.100000000000001" hidden="1" customHeight="1" x14ac:dyDescent="0.15">
      <c r="A65" s="93"/>
      <c r="B65" s="93"/>
      <c r="C65" s="114"/>
      <c r="D65" s="120"/>
      <c r="E65" s="120"/>
      <c r="F65" s="120"/>
      <c r="G65" s="120"/>
      <c r="H65" s="120"/>
      <c r="I65" s="126"/>
      <c r="J65" s="121"/>
      <c r="K65" s="121"/>
      <c r="L65" s="121"/>
      <c r="M65" s="121"/>
      <c r="N65" s="121"/>
      <c r="O65" s="121"/>
      <c r="P65" s="121"/>
      <c r="Q65" s="121"/>
      <c r="R65" s="121"/>
      <c r="S65" s="121"/>
      <c r="T65" s="121"/>
      <c r="U65" s="121"/>
      <c r="V65" s="121"/>
      <c r="W65" s="121"/>
      <c r="X65" s="121"/>
      <c r="Y65" s="121"/>
      <c r="Z65" s="119"/>
    </row>
    <row r="66" spans="1:26" ht="20.100000000000001" hidden="1" customHeight="1" x14ac:dyDescent="0.15">
      <c r="A66" s="93"/>
      <c r="B66" s="93"/>
      <c r="C66" s="114"/>
      <c r="D66" s="120"/>
      <c r="E66" s="120"/>
      <c r="F66" s="120"/>
      <c r="G66" s="120"/>
      <c r="H66" s="120"/>
      <c r="I66" s="126"/>
      <c r="J66" s="121"/>
      <c r="K66" s="121"/>
      <c r="L66" s="121"/>
      <c r="M66" s="121"/>
      <c r="N66" s="121"/>
      <c r="O66" s="121"/>
      <c r="P66" s="121"/>
      <c r="Q66" s="121"/>
      <c r="R66" s="121"/>
      <c r="S66" s="121"/>
      <c r="T66" s="121"/>
      <c r="U66" s="121"/>
      <c r="V66" s="121"/>
      <c r="W66" s="121"/>
      <c r="X66" s="121"/>
      <c r="Y66" s="121"/>
      <c r="Z66" s="119"/>
    </row>
    <row r="67" spans="1:26" ht="20.100000000000001" hidden="1" customHeight="1" x14ac:dyDescent="0.15">
      <c r="A67" s="93"/>
      <c r="B67" s="93"/>
      <c r="C67" s="114"/>
      <c r="D67" s="120"/>
      <c r="E67" s="120"/>
      <c r="F67" s="120"/>
      <c r="G67" s="120"/>
      <c r="H67" s="120"/>
      <c r="I67" s="126"/>
      <c r="J67" s="121"/>
      <c r="K67" s="121"/>
      <c r="L67" s="121"/>
      <c r="M67" s="121"/>
      <c r="N67" s="121"/>
      <c r="O67" s="121"/>
      <c r="P67" s="121"/>
      <c r="Q67" s="121"/>
      <c r="R67" s="121"/>
      <c r="S67" s="121"/>
      <c r="T67" s="121"/>
      <c r="U67" s="121"/>
      <c r="V67" s="121"/>
      <c r="W67" s="121"/>
      <c r="X67" s="121"/>
      <c r="Y67" s="121"/>
      <c r="Z67" s="119"/>
    </row>
    <row r="68" spans="1:26" ht="20.100000000000001" hidden="1" customHeight="1" x14ac:dyDescent="0.15">
      <c r="A68" s="93"/>
      <c r="B68" s="93"/>
      <c r="C68" s="114"/>
      <c r="D68" s="120"/>
      <c r="E68" s="120"/>
      <c r="F68" s="120"/>
      <c r="G68" s="120"/>
      <c r="H68" s="120"/>
      <c r="I68" s="126"/>
      <c r="J68" s="121"/>
      <c r="K68" s="121"/>
      <c r="L68" s="121"/>
      <c r="M68" s="121"/>
      <c r="N68" s="121"/>
      <c r="O68" s="121"/>
      <c r="P68" s="121"/>
      <c r="Q68" s="121"/>
      <c r="R68" s="121"/>
      <c r="S68" s="121"/>
      <c r="T68" s="121"/>
      <c r="U68" s="121"/>
      <c r="V68" s="121"/>
      <c r="W68" s="121"/>
      <c r="X68" s="121"/>
      <c r="Y68" s="121"/>
      <c r="Z68" s="119"/>
    </row>
    <row r="69" spans="1:26" ht="20.100000000000001" customHeight="1" x14ac:dyDescent="0.15">
      <c r="A69" s="93">
        <f>IFERROR(IF(OR(AND($I63="する",TRIM($I69)=""),AND($I63="しない",NOT(ISBLANK($I69)))),1001,0),3)</f>
        <v>0</v>
      </c>
      <c r="B69" s="93"/>
      <c r="C69" s="114"/>
      <c r="D69" s="115">
        <v>2</v>
      </c>
      <c r="E69" s="88" t="s">
        <v>89</v>
      </c>
      <c r="I69" s="57"/>
      <c r="J69" s="58"/>
      <c r="K69" s="58"/>
      <c r="L69" s="58"/>
      <c r="M69" s="58"/>
      <c r="N69" s="120"/>
      <c r="O69" s="120"/>
      <c r="P69" s="120"/>
      <c r="Q69" s="120"/>
      <c r="R69" s="120"/>
      <c r="S69" s="120"/>
      <c r="T69" s="120"/>
      <c r="U69" s="120"/>
      <c r="V69" s="120"/>
      <c r="W69" s="120"/>
      <c r="X69" s="120"/>
      <c r="Y69" s="120"/>
      <c r="Z69" s="119"/>
    </row>
    <row r="70" spans="1:26" ht="20.100000000000001" customHeight="1" x14ac:dyDescent="0.15">
      <c r="A70" s="93"/>
      <c r="B70" s="93"/>
      <c r="C70" s="114"/>
      <c r="D70" s="115"/>
      <c r="E70" s="120"/>
      <c r="F70" s="120"/>
      <c r="G70" s="120"/>
      <c r="H70" s="120"/>
      <c r="I70" s="117"/>
      <c r="J70" s="122" t="s">
        <v>151</v>
      </c>
      <c r="K70" s="121"/>
      <c r="L70" s="121"/>
      <c r="M70" s="121"/>
      <c r="N70" s="121"/>
      <c r="O70" s="121"/>
      <c r="P70" s="121"/>
      <c r="Q70" s="121"/>
      <c r="R70" s="121"/>
      <c r="S70" s="121"/>
      <c r="T70" s="121"/>
      <c r="U70" s="121"/>
      <c r="V70" s="121"/>
      <c r="W70" s="121"/>
      <c r="X70" s="121"/>
      <c r="Y70" s="121"/>
      <c r="Z70" s="119"/>
    </row>
    <row r="71" spans="1:26" ht="20.100000000000001" customHeight="1" x14ac:dyDescent="0.15">
      <c r="A71" s="93">
        <f>IFERROR(IF(OR(AND($I63="する",AND($I71&lt;&gt;"", OR(ISERROR(FIND("@"&amp;LEFT($I71,3)&amp;"@", 都道府県3))=FALSE, ISERROR(FIND("@"&amp;LEFT($I71,4)&amp;"@",都道府県4))=FALSE))=FALSE),AND($I63="しない",NOT(ISBLANK($I71)))),1001,0),3)</f>
        <v>0</v>
      </c>
      <c r="B71" s="93"/>
      <c r="C71" s="114"/>
      <c r="D71" s="115">
        <v>3</v>
      </c>
      <c r="E71" s="88" t="s">
        <v>90</v>
      </c>
      <c r="I71" s="59"/>
      <c r="J71" s="59"/>
      <c r="K71" s="59"/>
      <c r="L71" s="59"/>
      <c r="M71" s="59"/>
      <c r="N71" s="59"/>
      <c r="O71" s="59"/>
      <c r="P71" s="59"/>
      <c r="Q71" s="60"/>
      <c r="R71" s="59"/>
      <c r="S71" s="59"/>
      <c r="T71" s="59"/>
      <c r="U71" s="59"/>
      <c r="V71" s="59"/>
      <c r="W71" s="59"/>
      <c r="X71" s="59"/>
      <c r="Y71" s="59"/>
      <c r="Z71" s="119"/>
    </row>
    <row r="72" spans="1:26" ht="20.100000000000001" customHeight="1" x14ac:dyDescent="0.15">
      <c r="A72" s="93"/>
      <c r="B72" s="93"/>
      <c r="C72" s="114"/>
      <c r="D72" s="115"/>
      <c r="E72" s="120"/>
      <c r="F72" s="120"/>
      <c r="G72" s="120"/>
      <c r="H72" s="120"/>
      <c r="I72" s="117"/>
      <c r="J72" s="122" t="s">
        <v>91</v>
      </c>
      <c r="K72" s="121"/>
      <c r="L72" s="121"/>
      <c r="M72" s="121"/>
      <c r="N72" s="121"/>
      <c r="O72" s="121"/>
      <c r="P72" s="121"/>
      <c r="Q72" s="121"/>
      <c r="R72" s="121"/>
      <c r="S72" s="121"/>
      <c r="T72" s="121"/>
      <c r="U72" s="121"/>
      <c r="V72" s="121"/>
      <c r="W72" s="121"/>
      <c r="X72" s="121"/>
      <c r="Y72" s="121"/>
      <c r="Z72" s="119"/>
    </row>
    <row r="73" spans="1:26" ht="20.100000000000001" customHeight="1" x14ac:dyDescent="0.15">
      <c r="A73" s="93">
        <f>IFERROR(IF(OR(AND($I63="する",TRIM($I73)=""),AND($I63="しない",NOT(ISBLANK($I73)))),1001,0),3)</f>
        <v>0</v>
      </c>
      <c r="B73" s="93"/>
      <c r="C73" s="114"/>
      <c r="D73" s="115">
        <v>4</v>
      </c>
      <c r="E73" s="88" t="s">
        <v>92</v>
      </c>
      <c r="I73" s="36"/>
      <c r="J73" s="36"/>
      <c r="K73" s="36"/>
      <c r="L73" s="36"/>
      <c r="M73" s="36"/>
      <c r="N73" s="36"/>
      <c r="O73" s="36"/>
      <c r="P73" s="36"/>
      <c r="Q73" s="56"/>
      <c r="R73" s="36"/>
      <c r="S73" s="36"/>
      <c r="T73" s="36"/>
      <c r="U73" s="36"/>
      <c r="V73" s="36"/>
      <c r="W73" s="36"/>
      <c r="X73" s="36"/>
      <c r="Y73" s="36"/>
      <c r="Z73" s="119"/>
    </row>
    <row r="74" spans="1:26" ht="30" customHeight="1" x14ac:dyDescent="0.15">
      <c r="A74" s="93"/>
      <c r="B74" s="93"/>
      <c r="C74" s="123"/>
      <c r="D74" s="120"/>
      <c r="I74" s="117"/>
      <c r="J74" s="124" t="s">
        <v>159</v>
      </c>
      <c r="K74" s="124"/>
      <c r="L74" s="124"/>
      <c r="M74" s="124"/>
      <c r="N74" s="124"/>
      <c r="O74" s="124"/>
      <c r="P74" s="124"/>
      <c r="Q74" s="124"/>
      <c r="R74" s="124"/>
      <c r="S74" s="124"/>
      <c r="T74" s="124"/>
      <c r="U74" s="124"/>
      <c r="V74" s="124"/>
      <c r="W74" s="124"/>
      <c r="X74" s="124"/>
      <c r="Y74" s="124"/>
      <c r="Z74" s="119"/>
    </row>
    <row r="75" spans="1:26" ht="20.100000000000001" customHeight="1" x14ac:dyDescent="0.15">
      <c r="A75" s="93">
        <f>IFERROR(IF(OR(AND($I63="する",TRIM($I75)=""),AND($I63="しない",NOT(ISBLANK($I75)))),1001,0),3)</f>
        <v>0</v>
      </c>
      <c r="B75" s="93"/>
      <c r="C75" s="114"/>
      <c r="D75" s="115">
        <v>5</v>
      </c>
      <c r="E75" s="88" t="s">
        <v>93</v>
      </c>
      <c r="I75" s="36"/>
      <c r="J75" s="36"/>
      <c r="K75" s="36"/>
      <c r="L75" s="36"/>
      <c r="M75" s="36"/>
      <c r="N75" s="36"/>
      <c r="O75" s="36"/>
      <c r="P75" s="36"/>
      <c r="Q75" s="36"/>
      <c r="R75" s="36"/>
      <c r="S75" s="36"/>
      <c r="T75" s="36"/>
      <c r="U75" s="36"/>
      <c r="V75" s="36"/>
      <c r="W75" s="36"/>
      <c r="X75" s="36"/>
      <c r="Y75" s="36"/>
      <c r="Z75" s="119"/>
    </row>
    <row r="76" spans="1:26" ht="42" customHeight="1" x14ac:dyDescent="0.15">
      <c r="A76" s="93"/>
      <c r="B76" s="93"/>
      <c r="C76" s="123"/>
      <c r="D76" s="120"/>
      <c r="E76" s="120"/>
      <c r="F76" s="120"/>
      <c r="G76" s="120"/>
      <c r="H76" s="120"/>
      <c r="I76" s="117"/>
      <c r="J76" s="124" t="s">
        <v>177</v>
      </c>
      <c r="K76" s="124"/>
      <c r="L76" s="124"/>
      <c r="M76" s="124"/>
      <c r="N76" s="124"/>
      <c r="O76" s="124"/>
      <c r="P76" s="124"/>
      <c r="Q76" s="124"/>
      <c r="R76" s="124"/>
      <c r="S76" s="124"/>
      <c r="T76" s="124"/>
      <c r="U76" s="124"/>
      <c r="V76" s="124"/>
      <c r="W76" s="124"/>
      <c r="X76" s="124"/>
      <c r="Y76" s="124"/>
      <c r="Z76" s="119"/>
    </row>
    <row r="77" spans="1:26" ht="20.100000000000001" customHeight="1" x14ac:dyDescent="0.15">
      <c r="A77" s="93">
        <f>IFERROR(IF(OR(AND($I63="する",TRIM($I77)=""),AND($I63="しない",NOT(ISBLANK($I77)))),1001,0),3)</f>
        <v>0</v>
      </c>
      <c r="B77" s="93"/>
      <c r="C77" s="114"/>
      <c r="D77" s="115">
        <v>6</v>
      </c>
      <c r="E77" s="88" t="s">
        <v>110</v>
      </c>
      <c r="I77" s="36"/>
      <c r="J77" s="36"/>
      <c r="K77" s="36"/>
      <c r="L77" s="36"/>
      <c r="M77" s="36"/>
      <c r="N77" s="36"/>
      <c r="O77" s="36"/>
      <c r="P77" s="36"/>
      <c r="Q77" s="36"/>
      <c r="R77" s="36"/>
      <c r="S77" s="36"/>
      <c r="T77" s="36"/>
      <c r="U77" s="36"/>
      <c r="V77" s="36"/>
      <c r="W77" s="36"/>
      <c r="X77" s="36"/>
      <c r="Y77" s="36"/>
      <c r="Z77" s="119"/>
    </row>
    <row r="78" spans="1:26" ht="30" customHeight="1" x14ac:dyDescent="0.15">
      <c r="A78" s="93"/>
      <c r="B78" s="93"/>
      <c r="C78" s="123"/>
      <c r="D78" s="120"/>
      <c r="E78" s="120"/>
      <c r="F78" s="120"/>
      <c r="G78" s="120"/>
      <c r="H78" s="120"/>
      <c r="I78" s="117"/>
      <c r="J78" s="143" t="s">
        <v>178</v>
      </c>
      <c r="K78" s="144"/>
      <c r="L78" s="144"/>
      <c r="M78" s="144"/>
      <c r="N78" s="144"/>
      <c r="O78" s="144"/>
      <c r="P78" s="144"/>
      <c r="Q78" s="144"/>
      <c r="R78" s="144"/>
      <c r="S78" s="144"/>
      <c r="T78" s="144"/>
      <c r="U78" s="144"/>
      <c r="V78" s="144"/>
      <c r="W78" s="144"/>
      <c r="X78" s="121"/>
      <c r="Y78" s="121"/>
      <c r="Z78" s="119"/>
    </row>
    <row r="79" spans="1:26" ht="20.100000000000001" customHeight="1" x14ac:dyDescent="0.15">
      <c r="A79" s="93">
        <f>IFERROR(IF(OR(AND($I63="する",OR(TRIM($I79)="", NOT(OR(IFERROR(SEARCH(" ",$I79),0)&gt;0, IFERROR(SEARCH("　",$I79),0)&gt;0)))),AND($I63="しない",NOT(ISBLANK($I79)))),1001,0),3)</f>
        <v>0</v>
      </c>
      <c r="B79" s="93"/>
      <c r="C79" s="114"/>
      <c r="D79" s="115">
        <v>7</v>
      </c>
      <c r="E79" s="88" t="s">
        <v>111</v>
      </c>
      <c r="I79" s="36"/>
      <c r="J79" s="36"/>
      <c r="K79" s="36"/>
      <c r="L79" s="36"/>
      <c r="M79" s="36"/>
      <c r="N79" s="36"/>
      <c r="O79" s="36"/>
      <c r="P79" s="36"/>
      <c r="Q79" s="36"/>
      <c r="R79" s="36"/>
      <c r="S79" s="36"/>
      <c r="T79" s="36"/>
      <c r="U79" s="36"/>
      <c r="V79" s="36"/>
      <c r="W79" s="36"/>
      <c r="X79" s="36"/>
      <c r="Y79" s="36"/>
      <c r="Z79" s="119"/>
    </row>
    <row r="80" spans="1:26" ht="20.100000000000001" customHeight="1" x14ac:dyDescent="0.15">
      <c r="A80" s="93"/>
      <c r="B80" s="93"/>
      <c r="C80" s="123"/>
      <c r="D80" s="120"/>
      <c r="E80" s="145" t="s">
        <v>112</v>
      </c>
      <c r="F80" s="120"/>
      <c r="G80" s="120"/>
      <c r="H80" s="120"/>
      <c r="I80" s="126"/>
      <c r="J80" s="122" t="s">
        <v>96</v>
      </c>
      <c r="K80" s="122"/>
      <c r="L80" s="122"/>
      <c r="M80" s="122"/>
      <c r="N80" s="122"/>
      <c r="O80" s="122"/>
      <c r="P80" s="122"/>
      <c r="Q80" s="122"/>
      <c r="R80" s="122"/>
      <c r="S80" s="122"/>
      <c r="T80" s="122"/>
      <c r="U80" s="122"/>
      <c r="V80" s="122"/>
      <c r="W80" s="122"/>
      <c r="X80" s="122"/>
      <c r="Y80" s="122"/>
      <c r="Z80" s="119"/>
    </row>
    <row r="81" spans="1:27" ht="20.100000000000001" customHeight="1" x14ac:dyDescent="0.15">
      <c r="A81" s="93">
        <f>IFERROR(IF(OR(AND($I63="する",OR(TRIM($I81)="", NOT(OR(IFERROR(SEARCH(" ",$I81),0)&gt;0, IFERROR(SEARCH("　",$I81),0)&gt;0)))),AND($I63="しない",NOT(ISBLANK($I81)))),1001,0),3)</f>
        <v>0</v>
      </c>
      <c r="B81" s="93"/>
      <c r="C81" s="114"/>
      <c r="D81" s="115">
        <v>8</v>
      </c>
      <c r="E81" s="88" t="s">
        <v>111</v>
      </c>
      <c r="I81" s="36"/>
      <c r="J81" s="36"/>
      <c r="K81" s="36"/>
      <c r="L81" s="36"/>
      <c r="M81" s="36"/>
      <c r="N81" s="36"/>
      <c r="O81" s="36"/>
      <c r="P81" s="36"/>
      <c r="Q81" s="36"/>
      <c r="R81" s="36"/>
      <c r="S81" s="36"/>
      <c r="T81" s="36"/>
      <c r="U81" s="36"/>
      <c r="V81" s="36"/>
      <c r="W81" s="36"/>
      <c r="X81" s="36"/>
      <c r="Y81" s="36"/>
      <c r="Z81" s="119"/>
    </row>
    <row r="82" spans="1:27" ht="20.100000000000001" customHeight="1" x14ac:dyDescent="0.15">
      <c r="A82" s="93"/>
      <c r="B82" s="93"/>
      <c r="C82" s="123"/>
      <c r="D82" s="120"/>
      <c r="E82" s="120"/>
      <c r="F82" s="120"/>
      <c r="G82" s="120"/>
      <c r="H82" s="120"/>
      <c r="I82" s="126"/>
      <c r="J82" s="122" t="s">
        <v>185</v>
      </c>
      <c r="K82" s="122"/>
      <c r="L82" s="122"/>
      <c r="M82" s="122"/>
      <c r="N82" s="122"/>
      <c r="O82" s="122"/>
      <c r="P82" s="122"/>
      <c r="Q82" s="122"/>
      <c r="R82" s="122"/>
      <c r="S82" s="122"/>
      <c r="T82" s="122"/>
      <c r="U82" s="122"/>
      <c r="V82" s="122"/>
      <c r="W82" s="122"/>
      <c r="X82" s="122"/>
      <c r="Y82" s="122"/>
      <c r="Z82" s="119"/>
    </row>
    <row r="83" spans="1:27" ht="20.100000000000001" customHeight="1" x14ac:dyDescent="0.15">
      <c r="A83" s="93">
        <f>IFERROR(IF(OR(AND($I63="する",NOT(AND(TRIM($I83)&lt;&gt;"",ISNUMBER(VALUE(SUBSTITUTE($I83,"-",""))),IFERROR(SEARCH("-",$I83),0)&gt;0))), AND($I63="しない",NOT(ISBLANK($I83)))),1001,0),3)</f>
        <v>0</v>
      </c>
      <c r="B83" s="93"/>
      <c r="C83" s="114"/>
      <c r="D83" s="115">
        <v>9</v>
      </c>
      <c r="E83" s="88" t="s">
        <v>99</v>
      </c>
      <c r="I83" s="36"/>
      <c r="J83" s="36"/>
      <c r="K83" s="36"/>
      <c r="L83" s="36"/>
      <c r="M83" s="36"/>
      <c r="O83" s="127" t="s">
        <v>100</v>
      </c>
      <c r="P83" s="1"/>
      <c r="Q83" s="88" t="s">
        <v>101</v>
      </c>
      <c r="Y83" s="121"/>
      <c r="Z83" s="119"/>
    </row>
    <row r="84" spans="1:27" ht="20.100000000000001" customHeight="1" x14ac:dyDescent="0.15">
      <c r="A84" s="93">
        <f>IFERROR(IF(AND($I63="しない",NOT(ISBLANK($P83))),1001,0),3)</f>
        <v>0</v>
      </c>
      <c r="B84" s="93"/>
      <c r="C84" s="123"/>
      <c r="D84" s="120"/>
      <c r="E84" s="120"/>
      <c r="F84" s="120"/>
      <c r="G84" s="120"/>
      <c r="H84" s="120"/>
      <c r="I84" s="117"/>
      <c r="J84" s="122" t="s">
        <v>102</v>
      </c>
      <c r="K84" s="121"/>
      <c r="L84" s="121"/>
      <c r="M84" s="121"/>
      <c r="N84" s="121"/>
      <c r="O84" s="121"/>
      <c r="P84" s="121"/>
      <c r="Q84" s="121"/>
      <c r="R84" s="121"/>
      <c r="S84" s="121"/>
      <c r="T84" s="121"/>
      <c r="U84" s="121"/>
      <c r="V84" s="121"/>
      <c r="W84" s="121"/>
      <c r="X84" s="121"/>
      <c r="Y84" s="121"/>
      <c r="Z84" s="119"/>
    </row>
    <row r="85" spans="1:27" ht="20.100000000000001" customHeight="1" x14ac:dyDescent="0.15">
      <c r="A85" s="93">
        <f>IFERROR(IF(OR(AND($I63="する",AND(TRIM($I85)&lt;&gt;"",NOT(AND(ISNUMBER(VALUE(SUBSTITUTE($I85,"-",""))),IFERROR(SEARCH("-",$I85),0)&gt;0)))), AND($I63="しない",NOT(ISBLANK($I85)))),1001,0),3)</f>
        <v>0</v>
      </c>
      <c r="B85" s="93"/>
      <c r="C85" s="114"/>
      <c r="D85" s="115">
        <v>10</v>
      </c>
      <c r="E85" s="88" t="s">
        <v>103</v>
      </c>
      <c r="I85" s="36"/>
      <c r="J85" s="36"/>
      <c r="K85" s="36"/>
      <c r="L85" s="36"/>
      <c r="M85" s="36"/>
      <c r="N85" s="121"/>
      <c r="O85" s="121"/>
      <c r="P85" s="121"/>
      <c r="Q85" s="121"/>
      <c r="R85" s="121"/>
      <c r="S85" s="121"/>
      <c r="T85" s="121"/>
      <c r="U85" s="121"/>
      <c r="V85" s="121"/>
      <c r="W85" s="121"/>
      <c r="X85" s="121"/>
      <c r="Y85" s="121"/>
      <c r="Z85" s="119"/>
    </row>
    <row r="86" spans="1:27" ht="20.100000000000001" customHeight="1" x14ac:dyDescent="0.15">
      <c r="A86" s="93"/>
      <c r="B86" s="93"/>
      <c r="C86" s="123"/>
      <c r="D86" s="120"/>
      <c r="E86" s="120"/>
      <c r="F86" s="120"/>
      <c r="G86" s="120"/>
      <c r="H86" s="120"/>
      <c r="I86" s="117"/>
      <c r="J86" s="122" t="s">
        <v>181</v>
      </c>
      <c r="K86" s="121"/>
      <c r="L86" s="121"/>
      <c r="M86" s="121"/>
      <c r="N86" s="121"/>
      <c r="O86" s="121"/>
      <c r="P86" s="121"/>
      <c r="Q86" s="121"/>
      <c r="R86" s="121"/>
      <c r="S86" s="121"/>
      <c r="T86" s="121"/>
      <c r="U86" s="121"/>
      <c r="V86" s="121"/>
      <c r="W86" s="121"/>
      <c r="X86" s="121"/>
      <c r="Y86" s="121"/>
      <c r="Z86" s="119"/>
    </row>
    <row r="87" spans="1:27" ht="20.100000000000001" customHeight="1" x14ac:dyDescent="0.15">
      <c r="A87" s="93">
        <f>IFERROR(IF(OR(AND($I63="する",AND(TRIM($I87)&lt;&gt;"",NOT(IFERROR(SEARCH("@",$I87),0)&gt;0))),AND($I63="しない",NOT(ISBLANK($I87)))),1001,0),3)</f>
        <v>0</v>
      </c>
      <c r="B87" s="93"/>
      <c r="C87" s="123"/>
      <c r="D87" s="115">
        <v>11</v>
      </c>
      <c r="E87" s="88" t="s">
        <v>104</v>
      </c>
      <c r="I87" s="36"/>
      <c r="J87" s="36"/>
      <c r="K87" s="36"/>
      <c r="L87" s="36"/>
      <c r="M87" s="36"/>
      <c r="N87" s="36"/>
      <c r="O87" s="36"/>
      <c r="P87" s="36"/>
      <c r="Q87" s="61"/>
      <c r="R87" s="36"/>
      <c r="S87" s="36"/>
      <c r="T87" s="36"/>
      <c r="U87" s="36"/>
      <c r="V87" s="36"/>
      <c r="W87" s="36"/>
      <c r="X87" s="36"/>
      <c r="Y87" s="36"/>
      <c r="Z87" s="119"/>
    </row>
    <row r="88" spans="1:27" ht="20.100000000000001" customHeight="1" x14ac:dyDescent="0.15">
      <c r="A88" s="93"/>
      <c r="B88" s="93"/>
      <c r="C88" s="123"/>
      <c r="D88" s="115"/>
      <c r="I88" s="117"/>
      <c r="J88" s="128" t="s">
        <v>149</v>
      </c>
      <c r="K88" s="146"/>
      <c r="L88" s="121"/>
      <c r="M88" s="121"/>
      <c r="N88" s="121"/>
      <c r="O88" s="121"/>
      <c r="P88" s="121"/>
      <c r="Q88" s="147"/>
      <c r="R88" s="121"/>
      <c r="S88" s="121"/>
      <c r="T88" s="121"/>
      <c r="U88" s="121"/>
      <c r="V88" s="121"/>
      <c r="W88" s="121"/>
      <c r="X88" s="121"/>
      <c r="Y88" s="121"/>
      <c r="Z88" s="120"/>
      <c r="AA88" s="131"/>
    </row>
    <row r="89" spans="1:27" ht="20.100000000000001" customHeight="1" x14ac:dyDescent="0.15">
      <c r="A89" s="93"/>
      <c r="B89" s="93"/>
      <c r="C89" s="134"/>
      <c r="D89" s="135"/>
      <c r="E89" s="135"/>
      <c r="F89" s="135"/>
      <c r="G89" s="135"/>
      <c r="H89" s="135"/>
      <c r="I89" s="148"/>
      <c r="J89" s="149"/>
      <c r="K89" s="150"/>
      <c r="L89" s="149"/>
      <c r="M89" s="149"/>
      <c r="N89" s="149"/>
      <c r="O89" s="149"/>
      <c r="P89" s="149"/>
      <c r="Q89" s="151"/>
      <c r="R89" s="149"/>
      <c r="S89" s="149"/>
      <c r="T89" s="149"/>
      <c r="U89" s="149"/>
      <c r="V89" s="149"/>
      <c r="W89" s="149"/>
      <c r="X89" s="149"/>
      <c r="Y89" s="149"/>
      <c r="Z89" s="135"/>
      <c r="AA89" s="131"/>
    </row>
    <row r="90" spans="1:27" ht="20.100000000000001" customHeight="1" x14ac:dyDescent="0.15">
      <c r="A90" s="93"/>
      <c r="B90" s="93"/>
      <c r="C90" s="120"/>
      <c r="D90" s="120"/>
      <c r="E90" s="120"/>
      <c r="F90" s="120"/>
      <c r="G90" s="120"/>
      <c r="H90" s="120"/>
      <c r="I90" s="139"/>
      <c r="J90" s="120"/>
      <c r="K90" s="152"/>
      <c r="L90" s="120"/>
      <c r="M90" s="120"/>
      <c r="N90" s="120"/>
      <c r="O90" s="120"/>
      <c r="P90" s="120"/>
      <c r="Q90" s="120"/>
      <c r="R90" s="120"/>
      <c r="S90" s="120"/>
      <c r="T90" s="120"/>
      <c r="U90" s="120"/>
      <c r="V90" s="120"/>
      <c r="W90" s="120"/>
      <c r="X90" s="120"/>
      <c r="Y90" s="120"/>
      <c r="Z90" s="120"/>
    </row>
    <row r="91" spans="1:27" ht="15.75" hidden="1" customHeight="1" x14ac:dyDescent="0.15">
      <c r="A91" s="93"/>
      <c r="B91" s="93"/>
      <c r="C91" s="120"/>
      <c r="D91" s="120"/>
      <c r="E91" s="120"/>
      <c r="F91" s="120"/>
      <c r="G91" s="120"/>
      <c r="H91" s="120"/>
      <c r="I91" s="139"/>
      <c r="J91" s="120"/>
      <c r="K91" s="152"/>
      <c r="L91" s="120"/>
      <c r="M91" s="120"/>
      <c r="N91" s="120"/>
      <c r="O91" s="120"/>
      <c r="P91" s="120"/>
      <c r="Q91" s="120"/>
      <c r="R91" s="120"/>
      <c r="S91" s="120"/>
      <c r="T91" s="120"/>
      <c r="U91" s="120"/>
      <c r="V91" s="120"/>
      <c r="W91" s="120"/>
      <c r="X91" s="120"/>
      <c r="Y91" s="120"/>
      <c r="Z91" s="120"/>
    </row>
    <row r="92" spans="1:27" ht="15.75" hidden="1" customHeight="1" x14ac:dyDescent="0.15">
      <c r="A92" s="93"/>
      <c r="B92" s="93"/>
      <c r="C92" s="120"/>
      <c r="D92" s="120"/>
      <c r="E92" s="120"/>
      <c r="F92" s="120"/>
      <c r="G92" s="120"/>
      <c r="H92" s="120"/>
      <c r="I92" s="139"/>
      <c r="J92" s="120"/>
      <c r="K92" s="152"/>
      <c r="L92" s="120"/>
      <c r="M92" s="120"/>
      <c r="N92" s="120"/>
      <c r="O92" s="120"/>
      <c r="P92" s="120"/>
      <c r="Q92" s="120"/>
      <c r="R92" s="120"/>
      <c r="S92" s="120"/>
      <c r="T92" s="120"/>
      <c r="U92" s="120"/>
      <c r="V92" s="120"/>
      <c r="W92" s="120"/>
      <c r="X92" s="120"/>
      <c r="Y92" s="120"/>
      <c r="Z92" s="120"/>
    </row>
    <row r="93" spans="1:27" ht="15.75" hidden="1" customHeight="1" x14ac:dyDescent="0.15">
      <c r="A93" s="93"/>
      <c r="B93" s="93"/>
      <c r="C93" s="120"/>
      <c r="D93" s="120"/>
      <c r="E93" s="120"/>
      <c r="F93" s="120"/>
      <c r="G93" s="120"/>
      <c r="H93" s="120"/>
      <c r="I93" s="139"/>
      <c r="J93" s="120"/>
      <c r="K93" s="152"/>
      <c r="L93" s="120"/>
      <c r="M93" s="120"/>
      <c r="N93" s="120"/>
      <c r="O93" s="120"/>
      <c r="P93" s="120"/>
      <c r="Q93" s="120"/>
      <c r="R93" s="120"/>
      <c r="S93" s="120"/>
      <c r="T93" s="120"/>
      <c r="U93" s="120"/>
      <c r="V93" s="120"/>
      <c r="W93" s="120"/>
      <c r="X93" s="120"/>
      <c r="Y93" s="120"/>
      <c r="Z93" s="120"/>
    </row>
    <row r="94" spans="1:27" ht="15.75" hidden="1" customHeight="1" x14ac:dyDescent="0.15">
      <c r="A94" s="93"/>
      <c r="B94" s="93"/>
      <c r="C94" s="120"/>
      <c r="D94" s="120"/>
      <c r="E94" s="120"/>
      <c r="F94" s="120"/>
      <c r="G94" s="120"/>
      <c r="H94" s="120"/>
      <c r="I94" s="139"/>
      <c r="J94" s="120"/>
      <c r="K94" s="152"/>
      <c r="L94" s="120"/>
      <c r="M94" s="120"/>
      <c r="N94" s="120"/>
      <c r="O94" s="120"/>
      <c r="P94" s="120"/>
      <c r="Q94" s="120"/>
      <c r="R94" s="120"/>
      <c r="S94" s="120"/>
      <c r="T94" s="120"/>
      <c r="U94" s="120"/>
      <c r="V94" s="120"/>
      <c r="W94" s="120"/>
      <c r="X94" s="120"/>
      <c r="Y94" s="120"/>
      <c r="Z94" s="120"/>
    </row>
    <row r="95" spans="1:27" ht="15.75" hidden="1" customHeight="1" x14ac:dyDescent="0.15">
      <c r="A95" s="93"/>
      <c r="B95" s="93"/>
      <c r="C95" s="120"/>
      <c r="D95" s="120"/>
      <c r="E95" s="120"/>
      <c r="F95" s="120"/>
      <c r="G95" s="120"/>
      <c r="H95" s="120"/>
      <c r="I95" s="139"/>
      <c r="J95" s="120"/>
      <c r="K95" s="152"/>
      <c r="L95" s="120"/>
      <c r="M95" s="120"/>
      <c r="N95" s="120"/>
      <c r="O95" s="120"/>
      <c r="P95" s="120"/>
      <c r="Q95" s="120"/>
      <c r="R95" s="120"/>
      <c r="S95" s="120"/>
      <c r="T95" s="120"/>
      <c r="U95" s="120"/>
      <c r="V95" s="120"/>
      <c r="W95" s="120"/>
      <c r="X95" s="120"/>
      <c r="Y95" s="120"/>
      <c r="Z95" s="120"/>
    </row>
    <row r="96" spans="1:27" ht="15.75" hidden="1" customHeight="1" x14ac:dyDescent="0.15">
      <c r="A96" s="93"/>
      <c r="B96" s="93"/>
      <c r="C96" s="120"/>
      <c r="D96" s="120"/>
      <c r="E96" s="120"/>
      <c r="F96" s="120"/>
      <c r="G96" s="120"/>
      <c r="H96" s="120"/>
      <c r="I96" s="139"/>
      <c r="J96" s="120"/>
      <c r="K96" s="152"/>
      <c r="L96" s="120"/>
      <c r="M96" s="120"/>
      <c r="N96" s="120"/>
      <c r="O96" s="120"/>
      <c r="P96" s="120"/>
      <c r="Q96" s="120"/>
      <c r="R96" s="120"/>
      <c r="S96" s="120"/>
      <c r="T96" s="120"/>
      <c r="U96" s="120"/>
      <c r="V96" s="120"/>
      <c r="W96" s="120"/>
      <c r="X96" s="120"/>
      <c r="Y96" s="120"/>
      <c r="Z96" s="120"/>
    </row>
    <row r="97" spans="1:26" ht="15.75" hidden="1" customHeight="1" x14ac:dyDescent="0.15">
      <c r="A97" s="93"/>
      <c r="B97" s="93"/>
      <c r="C97" s="120"/>
      <c r="D97" s="120"/>
      <c r="E97" s="120"/>
      <c r="F97" s="120"/>
      <c r="G97" s="120"/>
      <c r="H97" s="120"/>
      <c r="I97" s="139"/>
      <c r="J97" s="120"/>
      <c r="K97" s="152"/>
      <c r="L97" s="120"/>
      <c r="M97" s="120"/>
      <c r="N97" s="120"/>
      <c r="O97" s="120"/>
      <c r="P97" s="120"/>
      <c r="Q97" s="120"/>
      <c r="R97" s="120"/>
      <c r="S97" s="120"/>
      <c r="T97" s="120"/>
      <c r="U97" s="120"/>
      <c r="V97" s="120"/>
      <c r="W97" s="120"/>
      <c r="X97" s="120"/>
      <c r="Y97" s="120"/>
      <c r="Z97" s="120"/>
    </row>
    <row r="98" spans="1:26" ht="15.75" hidden="1" customHeight="1" x14ac:dyDescent="0.15">
      <c r="A98" s="93"/>
      <c r="B98" s="93"/>
      <c r="C98" s="120"/>
      <c r="D98" s="120"/>
      <c r="E98" s="120"/>
      <c r="F98" s="120"/>
      <c r="G98" s="120"/>
      <c r="H98" s="120"/>
      <c r="I98" s="139"/>
      <c r="J98" s="120"/>
      <c r="K98" s="152"/>
      <c r="L98" s="120"/>
      <c r="M98" s="120"/>
      <c r="N98" s="120"/>
      <c r="O98" s="120"/>
      <c r="P98" s="120"/>
      <c r="Q98" s="120"/>
      <c r="R98" s="120"/>
      <c r="S98" s="120"/>
      <c r="T98" s="120"/>
      <c r="U98" s="120"/>
      <c r="V98" s="120"/>
      <c r="W98" s="120"/>
      <c r="X98" s="120"/>
      <c r="Y98" s="120"/>
      <c r="Z98" s="120"/>
    </row>
    <row r="99" spans="1:26" ht="15.75" hidden="1" customHeight="1" x14ac:dyDescent="0.15">
      <c r="A99" s="93"/>
      <c r="B99" s="93"/>
      <c r="C99" s="120"/>
      <c r="D99" s="120"/>
      <c r="E99" s="120"/>
      <c r="F99" s="120"/>
      <c r="G99" s="120"/>
      <c r="H99" s="120"/>
      <c r="I99" s="139"/>
      <c r="J99" s="120"/>
      <c r="K99" s="152"/>
      <c r="L99" s="120"/>
      <c r="M99" s="120"/>
      <c r="N99" s="120"/>
      <c r="O99" s="120"/>
      <c r="P99" s="120"/>
      <c r="Q99" s="120"/>
      <c r="R99" s="120"/>
      <c r="S99" s="120"/>
      <c r="T99" s="120"/>
      <c r="U99" s="120"/>
      <c r="V99" s="120"/>
      <c r="W99" s="120"/>
      <c r="X99" s="120"/>
      <c r="Y99" s="120"/>
      <c r="Z99" s="120"/>
    </row>
    <row r="100" spans="1:26" ht="15.75" hidden="1" customHeight="1" x14ac:dyDescent="0.15">
      <c r="A100" s="93"/>
      <c r="B100" s="93"/>
      <c r="C100" s="120"/>
      <c r="D100" s="120"/>
      <c r="E100" s="120"/>
      <c r="F100" s="120"/>
      <c r="G100" s="120"/>
      <c r="H100" s="120"/>
      <c r="I100" s="139"/>
      <c r="J100" s="120"/>
      <c r="K100" s="152"/>
      <c r="L100" s="120"/>
      <c r="M100" s="120"/>
      <c r="N100" s="120"/>
      <c r="O100" s="120"/>
      <c r="P100" s="120"/>
      <c r="Q100" s="120"/>
      <c r="R100" s="120"/>
      <c r="S100" s="120"/>
      <c r="T100" s="120"/>
      <c r="U100" s="120"/>
      <c r="V100" s="120"/>
      <c r="W100" s="120"/>
      <c r="X100" s="120"/>
      <c r="Y100" s="120"/>
      <c r="Z100" s="120"/>
    </row>
    <row r="101" spans="1:26" ht="15.75" hidden="1" customHeight="1" x14ac:dyDescent="0.15">
      <c r="A101" s="93"/>
      <c r="B101" s="93"/>
      <c r="C101" s="120"/>
      <c r="D101" s="120"/>
      <c r="E101" s="120"/>
      <c r="F101" s="120"/>
      <c r="G101" s="120"/>
      <c r="H101" s="120"/>
      <c r="I101" s="139"/>
      <c r="J101" s="120"/>
      <c r="K101" s="152"/>
      <c r="L101" s="120"/>
      <c r="M101" s="120"/>
      <c r="N101" s="120"/>
      <c r="O101" s="120"/>
      <c r="P101" s="120"/>
      <c r="Q101" s="120"/>
      <c r="R101" s="120"/>
      <c r="S101" s="120"/>
      <c r="T101" s="120"/>
      <c r="U101" s="120"/>
      <c r="V101" s="120"/>
      <c r="W101" s="120"/>
      <c r="X101" s="120"/>
      <c r="Y101" s="120"/>
      <c r="Z101" s="120"/>
    </row>
    <row r="102" spans="1:26" ht="15.75" hidden="1" customHeight="1" x14ac:dyDescent="0.15">
      <c r="A102" s="93"/>
      <c r="B102" s="93"/>
      <c r="C102" s="120"/>
      <c r="D102" s="120"/>
      <c r="E102" s="120"/>
      <c r="F102" s="120"/>
      <c r="G102" s="120"/>
      <c r="H102" s="120"/>
      <c r="I102" s="139"/>
      <c r="J102" s="120"/>
      <c r="K102" s="152"/>
      <c r="L102" s="120"/>
      <c r="M102" s="120"/>
      <c r="N102" s="120"/>
      <c r="O102" s="120"/>
      <c r="P102" s="120"/>
      <c r="Q102" s="120"/>
      <c r="R102" s="120"/>
      <c r="S102" s="120"/>
      <c r="T102" s="120"/>
      <c r="U102" s="120"/>
      <c r="V102" s="120"/>
      <c r="W102" s="120"/>
      <c r="X102" s="120"/>
      <c r="Y102" s="120"/>
      <c r="Z102" s="120"/>
    </row>
    <row r="103" spans="1:26" ht="15.75" hidden="1" customHeight="1" x14ac:dyDescent="0.15">
      <c r="A103" s="93"/>
      <c r="B103" s="93"/>
      <c r="C103" s="120"/>
      <c r="D103" s="120"/>
      <c r="E103" s="120"/>
      <c r="F103" s="120"/>
      <c r="G103" s="120"/>
      <c r="H103" s="120"/>
      <c r="I103" s="139"/>
      <c r="J103" s="120"/>
      <c r="K103" s="152"/>
      <c r="L103" s="120"/>
      <c r="M103" s="120"/>
      <c r="N103" s="120"/>
      <c r="O103" s="120"/>
      <c r="P103" s="120"/>
      <c r="Q103" s="120"/>
      <c r="R103" s="120"/>
      <c r="S103" s="120"/>
      <c r="T103" s="120"/>
      <c r="U103" s="120"/>
      <c r="V103" s="120"/>
      <c r="W103" s="120"/>
      <c r="X103" s="120"/>
      <c r="Y103" s="120"/>
      <c r="Z103" s="120"/>
    </row>
    <row r="104" spans="1:26" ht="15.75" hidden="1" customHeight="1" x14ac:dyDescent="0.15">
      <c r="A104" s="93"/>
      <c r="B104" s="93"/>
      <c r="C104" s="120"/>
      <c r="D104" s="120"/>
      <c r="E104" s="120"/>
      <c r="F104" s="120"/>
      <c r="G104" s="120"/>
      <c r="H104" s="120"/>
      <c r="I104" s="139"/>
      <c r="J104" s="120"/>
      <c r="K104" s="152"/>
      <c r="L104" s="120"/>
      <c r="M104" s="120"/>
      <c r="N104" s="120"/>
      <c r="O104" s="120"/>
      <c r="P104" s="120"/>
      <c r="Q104" s="120"/>
      <c r="R104" s="120"/>
      <c r="S104" s="120"/>
      <c r="T104" s="120"/>
      <c r="U104" s="120"/>
      <c r="V104" s="120"/>
      <c r="W104" s="120"/>
      <c r="X104" s="120"/>
      <c r="Y104" s="120"/>
      <c r="Z104" s="120"/>
    </row>
    <row r="105" spans="1:26" ht="15.75" hidden="1" customHeight="1" x14ac:dyDescent="0.15">
      <c r="A105" s="93"/>
      <c r="B105" s="93"/>
      <c r="C105" s="120"/>
      <c r="D105" s="120"/>
      <c r="E105" s="120"/>
      <c r="F105" s="120"/>
      <c r="G105" s="120"/>
      <c r="H105" s="120"/>
      <c r="I105" s="139"/>
      <c r="J105" s="120"/>
      <c r="K105" s="152"/>
      <c r="L105" s="120"/>
      <c r="M105" s="120"/>
      <c r="N105" s="120"/>
      <c r="O105" s="120"/>
      <c r="P105" s="120"/>
      <c r="Q105" s="120"/>
      <c r="R105" s="120"/>
      <c r="S105" s="120"/>
      <c r="T105" s="120"/>
      <c r="U105" s="120"/>
      <c r="V105" s="120"/>
      <c r="W105" s="120"/>
      <c r="X105" s="120"/>
      <c r="Y105" s="120"/>
      <c r="Z105" s="120"/>
    </row>
    <row r="106" spans="1:26" ht="15.75" hidden="1" customHeight="1" x14ac:dyDescent="0.15">
      <c r="A106" s="93"/>
      <c r="B106" s="93"/>
      <c r="C106" s="120"/>
      <c r="D106" s="120"/>
      <c r="E106" s="120"/>
      <c r="F106" s="120"/>
      <c r="G106" s="120"/>
      <c r="H106" s="120"/>
      <c r="I106" s="139"/>
      <c r="J106" s="120"/>
      <c r="K106" s="152"/>
      <c r="L106" s="120"/>
      <c r="M106" s="120"/>
      <c r="N106" s="120"/>
      <c r="O106" s="120"/>
      <c r="P106" s="120"/>
      <c r="Q106" s="120"/>
      <c r="R106" s="120"/>
      <c r="S106" s="120"/>
      <c r="T106" s="120"/>
      <c r="U106" s="120"/>
      <c r="V106" s="120"/>
      <c r="W106" s="120"/>
      <c r="X106" s="120"/>
      <c r="Y106" s="120"/>
      <c r="Z106" s="120"/>
    </row>
    <row r="107" spans="1:26" ht="15.75" hidden="1" customHeight="1" x14ac:dyDescent="0.15">
      <c r="A107" s="93"/>
      <c r="B107" s="93"/>
      <c r="C107" s="120"/>
      <c r="D107" s="120"/>
      <c r="E107" s="120"/>
      <c r="F107" s="120"/>
      <c r="G107" s="120"/>
      <c r="H107" s="120"/>
      <c r="I107" s="139"/>
      <c r="J107" s="120"/>
      <c r="K107" s="152"/>
      <c r="L107" s="120"/>
      <c r="M107" s="120"/>
      <c r="N107" s="120"/>
      <c r="O107" s="120"/>
      <c r="P107" s="120"/>
      <c r="Q107" s="120"/>
      <c r="R107" s="120"/>
      <c r="S107" s="120"/>
      <c r="T107" s="120"/>
      <c r="U107" s="120"/>
      <c r="V107" s="120"/>
      <c r="W107" s="120"/>
      <c r="X107" s="120"/>
      <c r="Y107" s="120"/>
      <c r="Z107" s="120"/>
    </row>
    <row r="108" spans="1:26" ht="20.100000000000001" customHeight="1" x14ac:dyDescent="0.15">
      <c r="A108" s="93"/>
      <c r="B108" s="93"/>
      <c r="C108" s="120"/>
      <c r="D108" s="120"/>
      <c r="E108" s="120"/>
      <c r="F108" s="120"/>
      <c r="G108" s="120"/>
      <c r="H108" s="120"/>
      <c r="I108" s="139"/>
      <c r="J108" s="120"/>
      <c r="K108" s="152"/>
      <c r="L108" s="120"/>
      <c r="M108" s="120"/>
      <c r="N108" s="120"/>
      <c r="O108" s="120"/>
      <c r="P108" s="120"/>
      <c r="Q108" s="120"/>
      <c r="R108" s="120"/>
      <c r="S108" s="120"/>
      <c r="T108" s="120"/>
      <c r="U108" s="120"/>
      <c r="V108" s="120"/>
      <c r="W108" s="120"/>
      <c r="X108" s="120"/>
      <c r="Y108" s="120"/>
      <c r="Z108" s="120"/>
    </row>
    <row r="109" spans="1:26" ht="20.100000000000001" customHeight="1" x14ac:dyDescent="0.15">
      <c r="A109" s="93"/>
      <c r="B109" s="93"/>
      <c r="C109" s="107" t="s">
        <v>113</v>
      </c>
      <c r="D109" s="108"/>
      <c r="E109" s="108"/>
      <c r="F109" s="108"/>
      <c r="G109" s="108"/>
      <c r="H109" s="109"/>
      <c r="Q109" s="153"/>
    </row>
    <row r="110" spans="1:26" ht="15" customHeight="1" x14ac:dyDescent="0.15">
      <c r="A110" s="93"/>
      <c r="B110" s="93"/>
      <c r="C110" s="154"/>
      <c r="D110" s="155"/>
      <c r="E110" s="155"/>
      <c r="F110" s="155"/>
      <c r="G110" s="155"/>
      <c r="H110" s="155"/>
      <c r="I110" s="156"/>
      <c r="J110" s="112"/>
      <c r="K110" s="156"/>
      <c r="L110" s="112"/>
      <c r="M110" s="112"/>
      <c r="N110" s="112"/>
      <c r="O110" s="112"/>
      <c r="P110" s="112"/>
      <c r="Q110" s="157"/>
      <c r="R110" s="112"/>
      <c r="S110" s="112"/>
      <c r="T110" s="112"/>
      <c r="U110" s="112"/>
      <c r="V110" s="112"/>
      <c r="W110" s="112"/>
      <c r="X110" s="112"/>
      <c r="Y110" s="112"/>
      <c r="Z110" s="113"/>
    </row>
    <row r="111" spans="1:26" ht="30" customHeight="1" x14ac:dyDescent="0.15">
      <c r="A111" s="93"/>
      <c r="B111" s="93"/>
      <c r="C111" s="154"/>
      <c r="D111" s="158" t="s">
        <v>182</v>
      </c>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19"/>
    </row>
    <row r="112" spans="1:26" ht="20.100000000000001" customHeight="1" x14ac:dyDescent="0.15">
      <c r="A112" s="93"/>
      <c r="B112" s="93"/>
      <c r="C112" s="114"/>
      <c r="D112" s="115">
        <v>1</v>
      </c>
      <c r="E112" s="88" t="s">
        <v>114</v>
      </c>
      <c r="I112" s="36"/>
      <c r="J112" s="36"/>
      <c r="K112" s="36"/>
      <c r="L112" s="36"/>
      <c r="M112" s="36"/>
      <c r="N112" s="36"/>
      <c r="O112" s="36"/>
      <c r="P112" s="36"/>
      <c r="Q112" s="62"/>
      <c r="R112" s="36"/>
      <c r="S112" s="36"/>
      <c r="T112" s="36"/>
      <c r="U112" s="36"/>
      <c r="V112" s="36"/>
      <c r="W112" s="36"/>
      <c r="X112" s="36"/>
      <c r="Y112" s="36"/>
      <c r="Z112" s="119"/>
    </row>
    <row r="113" spans="1:26" ht="20.100000000000001" customHeight="1" x14ac:dyDescent="0.15">
      <c r="A113" s="93"/>
      <c r="B113" s="93"/>
      <c r="C113" s="114"/>
      <c r="D113" s="115"/>
      <c r="E113" s="120"/>
      <c r="F113" s="120"/>
      <c r="G113" s="120"/>
      <c r="H113" s="120"/>
      <c r="I113" s="126"/>
      <c r="J113" s="122" t="s">
        <v>183</v>
      </c>
      <c r="K113" s="146"/>
      <c r="L113" s="121"/>
      <c r="M113" s="121"/>
      <c r="N113" s="121"/>
      <c r="O113" s="121"/>
      <c r="P113" s="121"/>
      <c r="Q113" s="159"/>
      <c r="R113" s="121"/>
      <c r="S113" s="121"/>
      <c r="T113" s="121"/>
      <c r="U113" s="121"/>
      <c r="V113" s="121"/>
      <c r="W113" s="121"/>
      <c r="X113" s="121"/>
      <c r="Y113" s="121"/>
      <c r="Z113" s="119"/>
    </row>
    <row r="114" spans="1:26" ht="20.100000000000001" customHeight="1" x14ac:dyDescent="0.15">
      <c r="A114" s="93">
        <f>IFERROR(IF(AND(TRIM($I114)&lt;&gt;"", NOT(OR(IFERROR(SEARCH(" ",$I114),0)&gt;0, IFERROR(SEARCH("　",$I114),0)&gt;0))),1001,0),3)</f>
        <v>0</v>
      </c>
      <c r="B114" s="93"/>
      <c r="C114" s="114"/>
      <c r="D114" s="115">
        <f>D112+1</f>
        <v>2</v>
      </c>
      <c r="E114" s="88" t="s">
        <v>115</v>
      </c>
      <c r="I114" s="36"/>
      <c r="J114" s="36"/>
      <c r="K114" s="36"/>
      <c r="L114" s="36"/>
      <c r="M114" s="36"/>
      <c r="N114" s="36"/>
      <c r="O114" s="36"/>
      <c r="P114" s="36"/>
      <c r="Q114" s="36"/>
      <c r="R114" s="36"/>
      <c r="S114" s="36"/>
      <c r="T114" s="36"/>
      <c r="U114" s="36"/>
      <c r="V114" s="36"/>
      <c r="W114" s="36"/>
      <c r="X114" s="36"/>
      <c r="Y114" s="36"/>
      <c r="Z114" s="119"/>
    </row>
    <row r="115" spans="1:26" ht="20.100000000000001" customHeight="1" x14ac:dyDescent="0.15">
      <c r="A115" s="93"/>
      <c r="B115" s="93"/>
      <c r="C115" s="114"/>
      <c r="D115" s="115"/>
      <c r="E115" s="120"/>
      <c r="F115" s="120"/>
      <c r="G115" s="120"/>
      <c r="H115" s="120"/>
      <c r="I115" s="126"/>
      <c r="J115" s="122" t="s">
        <v>96</v>
      </c>
      <c r="K115" s="122"/>
      <c r="L115" s="122"/>
      <c r="M115" s="122"/>
      <c r="N115" s="122"/>
      <c r="O115" s="122"/>
      <c r="P115" s="122"/>
      <c r="Q115" s="122"/>
      <c r="R115" s="122"/>
      <c r="S115" s="122"/>
      <c r="T115" s="122"/>
      <c r="U115" s="122"/>
      <c r="V115" s="122"/>
      <c r="W115" s="122"/>
      <c r="X115" s="122"/>
      <c r="Y115" s="122"/>
      <c r="Z115" s="119"/>
    </row>
    <row r="116" spans="1:26" ht="20.100000000000001" customHeight="1" x14ac:dyDescent="0.15">
      <c r="A116" s="93">
        <f>IFERROR(IF(AND(TRIM($I116)&lt;&gt;"", NOT(OR(IFERROR(SEARCH(" ",$I116),0)&gt;0, IFERROR(SEARCH("　",$I116),0)&gt;0))),1001,0),3)</f>
        <v>0</v>
      </c>
      <c r="B116" s="93"/>
      <c r="C116" s="114"/>
      <c r="D116" s="115">
        <f>D114+1</f>
        <v>3</v>
      </c>
      <c r="E116" s="88" t="s">
        <v>116</v>
      </c>
      <c r="I116" s="36"/>
      <c r="J116" s="36"/>
      <c r="K116" s="36"/>
      <c r="L116" s="36"/>
      <c r="M116" s="36"/>
      <c r="N116" s="36"/>
      <c r="O116" s="36"/>
      <c r="P116" s="36"/>
      <c r="Q116" s="36"/>
      <c r="R116" s="36"/>
      <c r="S116" s="36"/>
      <c r="T116" s="36"/>
      <c r="U116" s="36"/>
      <c r="V116" s="36"/>
      <c r="W116" s="36"/>
      <c r="X116" s="36"/>
      <c r="Y116" s="36"/>
      <c r="Z116" s="119"/>
    </row>
    <row r="117" spans="1:26" ht="20.100000000000001" customHeight="1" x14ac:dyDescent="0.15">
      <c r="A117" s="93"/>
      <c r="B117" s="93"/>
      <c r="C117" s="114"/>
      <c r="D117" s="120"/>
      <c r="E117" s="120"/>
      <c r="F117" s="120"/>
      <c r="G117" s="120"/>
      <c r="H117" s="120"/>
      <c r="I117" s="126"/>
      <c r="J117" s="122" t="s">
        <v>98</v>
      </c>
      <c r="K117" s="122"/>
      <c r="L117" s="122"/>
      <c r="M117" s="122"/>
      <c r="N117" s="122"/>
      <c r="O117" s="122"/>
      <c r="P117" s="122"/>
      <c r="Q117" s="122"/>
      <c r="R117" s="122"/>
      <c r="S117" s="122"/>
      <c r="T117" s="122"/>
      <c r="U117" s="122"/>
      <c r="V117" s="122"/>
      <c r="W117" s="122"/>
      <c r="X117" s="122"/>
      <c r="Y117" s="122"/>
      <c r="Z117" s="119"/>
    </row>
    <row r="118" spans="1:26" ht="20.100000000000001" customHeight="1" x14ac:dyDescent="0.15">
      <c r="A118" s="93"/>
      <c r="B118" s="93"/>
      <c r="C118" s="114"/>
      <c r="D118" s="115">
        <f>D116+1</f>
        <v>4</v>
      </c>
      <c r="E118" s="88" t="s">
        <v>89</v>
      </c>
      <c r="I118" s="57"/>
      <c r="J118" s="58"/>
      <c r="K118" s="58"/>
      <c r="L118" s="58"/>
      <c r="M118" s="58"/>
      <c r="N118" s="120"/>
      <c r="O118" s="120"/>
      <c r="P118" s="120"/>
      <c r="Q118" s="120"/>
      <c r="R118" s="120"/>
      <c r="S118" s="120"/>
      <c r="T118" s="120"/>
      <c r="U118" s="120"/>
      <c r="V118" s="120"/>
      <c r="W118" s="120"/>
      <c r="X118" s="120"/>
      <c r="Y118" s="120"/>
      <c r="Z118" s="119"/>
    </row>
    <row r="119" spans="1:26" ht="20.100000000000001" customHeight="1" x14ac:dyDescent="0.15">
      <c r="A119" s="93"/>
      <c r="B119" s="93"/>
      <c r="C119" s="114"/>
      <c r="D119" s="115"/>
      <c r="E119" s="120"/>
      <c r="F119" s="120"/>
      <c r="G119" s="120"/>
      <c r="H119" s="120"/>
      <c r="I119" s="117"/>
      <c r="J119" s="122" t="s">
        <v>152</v>
      </c>
      <c r="K119" s="121"/>
      <c r="L119" s="121"/>
      <c r="M119" s="121"/>
      <c r="N119" s="121"/>
      <c r="O119" s="121"/>
      <c r="P119" s="121"/>
      <c r="Q119" s="121"/>
      <c r="R119" s="121"/>
      <c r="S119" s="121"/>
      <c r="T119" s="121"/>
      <c r="U119" s="121"/>
      <c r="V119" s="121"/>
      <c r="W119" s="121"/>
      <c r="X119" s="121"/>
      <c r="Y119" s="121"/>
      <c r="Z119" s="119"/>
    </row>
    <row r="120" spans="1:26" ht="20.100000000000001" customHeight="1" x14ac:dyDescent="0.15">
      <c r="A120" s="93">
        <f>IFERROR(IF(AND(TRIM($I120)&lt;&gt;"", AND(OR(ISERROR(FIND("@"&amp;LEFT($I120,3)&amp;"@", 都道府県3))=FALSE, ISERROR(FIND("@"&amp;LEFT($I120,4)&amp;"@",都道府県4))=FALSE))=FALSE),1001,0),3)</f>
        <v>0</v>
      </c>
      <c r="B120" s="93"/>
      <c r="C120" s="114"/>
      <c r="D120" s="115">
        <f>D118+1</f>
        <v>5</v>
      </c>
      <c r="E120" s="88" t="s">
        <v>90</v>
      </c>
      <c r="I120" s="59"/>
      <c r="J120" s="59"/>
      <c r="K120" s="59"/>
      <c r="L120" s="59"/>
      <c r="M120" s="59"/>
      <c r="N120" s="59"/>
      <c r="O120" s="59"/>
      <c r="P120" s="59"/>
      <c r="Q120" s="60"/>
      <c r="R120" s="59"/>
      <c r="S120" s="59"/>
      <c r="T120" s="59"/>
      <c r="U120" s="59"/>
      <c r="V120" s="59"/>
      <c r="W120" s="59"/>
      <c r="X120" s="59"/>
      <c r="Y120" s="59"/>
      <c r="Z120" s="119"/>
    </row>
    <row r="121" spans="1:26" ht="20.100000000000001" customHeight="1" x14ac:dyDescent="0.15">
      <c r="A121" s="93"/>
      <c r="B121" s="93"/>
      <c r="C121" s="114"/>
      <c r="D121" s="115"/>
      <c r="E121" s="120"/>
      <c r="F121" s="120"/>
      <c r="G121" s="120"/>
      <c r="H121" s="120"/>
      <c r="I121" s="117"/>
      <c r="J121" s="122" t="s">
        <v>117</v>
      </c>
      <c r="K121" s="121"/>
      <c r="L121" s="121"/>
      <c r="M121" s="121"/>
      <c r="N121" s="121"/>
      <c r="O121" s="121"/>
      <c r="P121" s="121"/>
      <c r="Q121" s="121"/>
      <c r="R121" s="121"/>
      <c r="S121" s="121"/>
      <c r="T121" s="121"/>
      <c r="U121" s="121"/>
      <c r="V121" s="121"/>
      <c r="W121" s="121"/>
      <c r="X121" s="121"/>
      <c r="Y121" s="121"/>
      <c r="Z121" s="119"/>
    </row>
    <row r="122" spans="1:26" ht="20.100000000000001" customHeight="1" x14ac:dyDescent="0.15">
      <c r="A122" s="93">
        <f>IFERROR(IF(AND(TRIM($I122)&lt;&gt;"", NOT(AND(ISNUMBER(VALUE(SUBSTITUTE($I122,"-",""))), IFERROR(SEARCH("-",$I122),0)&gt;0))),1001,0),3)</f>
        <v>0</v>
      </c>
      <c r="B122" s="93"/>
      <c r="C122" s="114"/>
      <c r="D122" s="115">
        <f>D120+1</f>
        <v>6</v>
      </c>
      <c r="E122" s="88" t="s">
        <v>99</v>
      </c>
      <c r="I122" s="36"/>
      <c r="J122" s="36"/>
      <c r="K122" s="36"/>
      <c r="L122" s="36"/>
      <c r="M122" s="36"/>
      <c r="O122" s="127" t="s">
        <v>100</v>
      </c>
      <c r="P122" s="1"/>
      <c r="Q122" s="88" t="s">
        <v>101</v>
      </c>
      <c r="Y122" s="121"/>
      <c r="Z122" s="119"/>
    </row>
    <row r="123" spans="1:26" ht="20.100000000000001" customHeight="1" x14ac:dyDescent="0.15">
      <c r="A123" s="93"/>
      <c r="B123" s="93"/>
      <c r="C123" s="123"/>
      <c r="D123" s="120"/>
      <c r="E123" s="120"/>
      <c r="F123" s="120"/>
      <c r="G123" s="120"/>
      <c r="H123" s="120"/>
      <c r="I123" s="117"/>
      <c r="J123" s="122" t="s">
        <v>118</v>
      </c>
      <c r="K123" s="121"/>
      <c r="L123" s="121"/>
      <c r="M123" s="121"/>
      <c r="N123" s="121"/>
      <c r="O123" s="121"/>
      <c r="P123" s="121"/>
      <c r="Q123" s="121"/>
      <c r="R123" s="121"/>
      <c r="S123" s="121"/>
      <c r="T123" s="121"/>
      <c r="U123" s="121"/>
      <c r="V123" s="121"/>
      <c r="W123" s="121"/>
      <c r="X123" s="121"/>
      <c r="Y123" s="121"/>
      <c r="Z123" s="119"/>
    </row>
    <row r="124" spans="1:26" ht="20.100000000000001" customHeight="1" x14ac:dyDescent="0.15">
      <c r="A124" s="93">
        <f>IFERROR(IF(AND(TRIM($I124)&lt;&gt;"", NOT(AND(ISNUMBER(VALUE(SUBSTITUTE($I124,"-",""))), IFERROR(SEARCH("-",$I124),0)&gt;0))),1001,0),3)</f>
        <v>0</v>
      </c>
      <c r="B124" s="93"/>
      <c r="C124" s="114"/>
      <c r="D124" s="115">
        <f>D122+1</f>
        <v>7</v>
      </c>
      <c r="E124" s="88" t="s">
        <v>103</v>
      </c>
      <c r="I124" s="36"/>
      <c r="J124" s="36"/>
      <c r="K124" s="36"/>
      <c r="L124" s="36"/>
      <c r="M124" s="36"/>
      <c r="N124" s="121"/>
      <c r="O124" s="121"/>
      <c r="P124" s="121"/>
      <c r="Q124" s="121"/>
      <c r="R124" s="121"/>
      <c r="S124" s="121"/>
      <c r="T124" s="121"/>
      <c r="U124" s="121"/>
      <c r="V124" s="121"/>
      <c r="W124" s="121"/>
      <c r="X124" s="121"/>
      <c r="Y124" s="121"/>
      <c r="Z124" s="119"/>
    </row>
    <row r="125" spans="1:26" ht="20.100000000000001" customHeight="1" x14ac:dyDescent="0.15">
      <c r="A125" s="93"/>
      <c r="B125" s="93"/>
      <c r="C125" s="123"/>
      <c r="D125" s="120"/>
      <c r="E125" s="120"/>
      <c r="F125" s="120"/>
      <c r="G125" s="120"/>
      <c r="H125" s="120"/>
      <c r="I125" s="117"/>
      <c r="J125" s="122" t="s">
        <v>186</v>
      </c>
      <c r="K125" s="121"/>
      <c r="L125" s="121"/>
      <c r="M125" s="121"/>
      <c r="N125" s="121"/>
      <c r="O125" s="121"/>
      <c r="P125" s="121"/>
      <c r="Q125" s="121"/>
      <c r="R125" s="121"/>
      <c r="S125" s="121"/>
      <c r="T125" s="121"/>
      <c r="U125" s="121"/>
      <c r="V125" s="121"/>
      <c r="W125" s="121"/>
      <c r="X125" s="121"/>
      <c r="Y125" s="121"/>
      <c r="Z125" s="119"/>
    </row>
    <row r="126" spans="1:26" ht="20.100000000000001" customHeight="1" x14ac:dyDescent="0.15">
      <c r="A126" s="93">
        <f>IFERROR(IF(AND(TRIM($I126)&lt;&gt;"", NOT(IFERROR(SEARCH("@",$I126),0)&gt;0)),1001,0),3)</f>
        <v>0</v>
      </c>
      <c r="B126" s="93"/>
      <c r="C126" s="114"/>
      <c r="D126" s="115">
        <f>D124+1</f>
        <v>8</v>
      </c>
      <c r="E126" s="88" t="s">
        <v>104</v>
      </c>
      <c r="I126" s="36"/>
      <c r="J126" s="36"/>
      <c r="K126" s="36"/>
      <c r="L126" s="36"/>
      <c r="M126" s="36"/>
      <c r="N126" s="36"/>
      <c r="O126" s="36"/>
      <c r="P126" s="36"/>
      <c r="Q126" s="61"/>
      <c r="R126" s="36"/>
      <c r="S126" s="36"/>
      <c r="T126" s="36"/>
      <c r="U126" s="36"/>
      <c r="V126" s="36"/>
      <c r="W126" s="36"/>
      <c r="X126" s="36"/>
      <c r="Y126" s="36"/>
      <c r="Z126" s="119"/>
    </row>
    <row r="127" spans="1:26" ht="20.100000000000001" customHeight="1" x14ac:dyDescent="0.15">
      <c r="A127" s="93"/>
      <c r="B127" s="93"/>
      <c r="C127" s="123"/>
      <c r="D127" s="120"/>
      <c r="E127" s="120"/>
      <c r="F127" s="120"/>
      <c r="G127" s="120"/>
      <c r="H127" s="120"/>
      <c r="I127" s="117"/>
      <c r="J127" s="128" t="s">
        <v>150</v>
      </c>
      <c r="K127" s="146"/>
      <c r="L127" s="121"/>
      <c r="M127" s="121"/>
      <c r="N127" s="121"/>
      <c r="O127" s="121"/>
      <c r="P127" s="121"/>
      <c r="Q127" s="147"/>
      <c r="R127" s="121"/>
      <c r="S127" s="121"/>
      <c r="T127" s="121"/>
      <c r="U127" s="121"/>
      <c r="V127" s="121"/>
      <c r="W127" s="121"/>
      <c r="X127" s="121"/>
      <c r="Y127" s="121"/>
      <c r="Z127" s="119"/>
    </row>
    <row r="128" spans="1:26" ht="20.100000000000001" customHeight="1" x14ac:dyDescent="0.15">
      <c r="A128" s="93"/>
      <c r="B128" s="93"/>
      <c r="C128" s="134"/>
      <c r="D128" s="135"/>
      <c r="E128" s="135"/>
      <c r="F128" s="135"/>
      <c r="G128" s="135"/>
      <c r="H128" s="135"/>
      <c r="I128" s="137"/>
      <c r="J128" s="136"/>
      <c r="K128" s="137"/>
      <c r="L128" s="136"/>
      <c r="M128" s="136"/>
      <c r="N128" s="136"/>
      <c r="O128" s="136"/>
      <c r="P128" s="136"/>
      <c r="Q128" s="160"/>
      <c r="R128" s="136"/>
      <c r="S128" s="136"/>
      <c r="T128" s="136"/>
      <c r="U128" s="136"/>
      <c r="V128" s="136"/>
      <c r="W128" s="136"/>
      <c r="X128" s="136"/>
      <c r="Y128" s="136"/>
      <c r="Z128" s="138"/>
    </row>
    <row r="129" spans="1:26" ht="20.100000000000001" customHeight="1" x14ac:dyDescent="0.15">
      <c r="A129" s="93"/>
      <c r="B129" s="93"/>
      <c r="C129" s="120"/>
      <c r="D129" s="120"/>
      <c r="E129" s="120"/>
      <c r="F129" s="120"/>
      <c r="G129" s="120"/>
      <c r="H129" s="120"/>
      <c r="I129" s="140"/>
      <c r="J129" s="140"/>
      <c r="K129" s="140"/>
      <c r="L129" s="140"/>
      <c r="M129" s="140"/>
      <c r="N129" s="140"/>
      <c r="O129" s="140"/>
      <c r="P129" s="140"/>
      <c r="Q129" s="161"/>
      <c r="R129" s="140"/>
      <c r="S129" s="140"/>
      <c r="T129" s="140"/>
      <c r="U129" s="140"/>
      <c r="V129" s="140"/>
      <c r="W129" s="140"/>
      <c r="X129" s="140"/>
      <c r="Y129" s="140"/>
      <c r="Z129" s="120"/>
    </row>
    <row r="130" spans="1:26" ht="15.75" hidden="1" customHeight="1" x14ac:dyDescent="0.15">
      <c r="A130" s="93"/>
      <c r="B130" s="93"/>
      <c r="C130" s="120"/>
      <c r="D130" s="120"/>
      <c r="E130" s="120"/>
      <c r="F130" s="120"/>
      <c r="G130" s="120"/>
      <c r="H130" s="120"/>
      <c r="I130" s="140"/>
      <c r="J130" s="140"/>
      <c r="K130" s="140"/>
      <c r="L130" s="140"/>
      <c r="M130" s="140"/>
      <c r="N130" s="140"/>
      <c r="O130" s="140"/>
      <c r="P130" s="140"/>
      <c r="Q130" s="161"/>
      <c r="R130" s="140"/>
      <c r="S130" s="140"/>
      <c r="T130" s="140"/>
      <c r="U130" s="140"/>
      <c r="V130" s="140"/>
      <c r="W130" s="140"/>
      <c r="X130" s="140"/>
      <c r="Y130" s="140"/>
      <c r="Z130" s="120"/>
    </row>
    <row r="131" spans="1:26" ht="15.75" hidden="1" customHeight="1" x14ac:dyDescent="0.15">
      <c r="A131" s="93"/>
      <c r="B131" s="93"/>
      <c r="C131" s="120"/>
      <c r="D131" s="120"/>
      <c r="E131" s="120"/>
      <c r="F131" s="120"/>
      <c r="G131" s="120"/>
      <c r="H131" s="120"/>
      <c r="I131" s="140"/>
      <c r="J131" s="140"/>
      <c r="K131" s="140"/>
      <c r="L131" s="140"/>
      <c r="M131" s="140"/>
      <c r="N131" s="140"/>
      <c r="O131" s="140"/>
      <c r="P131" s="140"/>
      <c r="Q131" s="161"/>
      <c r="R131" s="140"/>
      <c r="S131" s="140"/>
      <c r="T131" s="140"/>
      <c r="U131" s="140"/>
      <c r="V131" s="140"/>
      <c r="W131" s="140"/>
      <c r="X131" s="140"/>
      <c r="Y131" s="140"/>
      <c r="Z131" s="120"/>
    </row>
    <row r="132" spans="1:26" ht="15.75" hidden="1" customHeight="1" x14ac:dyDescent="0.15">
      <c r="A132" s="93"/>
      <c r="B132" s="93"/>
      <c r="C132" s="120"/>
      <c r="D132" s="120"/>
      <c r="E132" s="120"/>
      <c r="F132" s="120"/>
      <c r="G132" s="120"/>
      <c r="H132" s="120"/>
      <c r="I132" s="140"/>
      <c r="J132" s="140"/>
      <c r="K132" s="140"/>
      <c r="L132" s="140"/>
      <c r="M132" s="140"/>
      <c r="N132" s="140"/>
      <c r="O132" s="140"/>
      <c r="P132" s="140"/>
      <c r="Q132" s="161"/>
      <c r="R132" s="140"/>
      <c r="S132" s="140"/>
      <c r="T132" s="140"/>
      <c r="U132" s="140"/>
      <c r="V132" s="140"/>
      <c r="W132" s="140"/>
      <c r="X132" s="140"/>
      <c r="Y132" s="140"/>
      <c r="Z132" s="120"/>
    </row>
    <row r="133" spans="1:26" ht="15.75" hidden="1" customHeight="1" x14ac:dyDescent="0.15">
      <c r="A133" s="93"/>
      <c r="B133" s="93"/>
      <c r="C133" s="120"/>
      <c r="D133" s="120"/>
      <c r="E133" s="120"/>
      <c r="F133" s="120"/>
      <c r="G133" s="120"/>
      <c r="H133" s="120"/>
      <c r="I133" s="140"/>
      <c r="J133" s="140"/>
      <c r="K133" s="140"/>
      <c r="L133" s="140"/>
      <c r="M133" s="140"/>
      <c r="N133" s="140"/>
      <c r="O133" s="140"/>
      <c r="P133" s="140"/>
      <c r="Q133" s="161"/>
      <c r="R133" s="140"/>
      <c r="S133" s="140"/>
      <c r="T133" s="140"/>
      <c r="U133" s="140"/>
      <c r="V133" s="140"/>
      <c r="W133" s="140"/>
      <c r="X133" s="140"/>
      <c r="Y133" s="140"/>
      <c r="Z133" s="120"/>
    </row>
    <row r="134" spans="1:26" ht="15.75" hidden="1" customHeight="1" x14ac:dyDescent="0.15">
      <c r="A134" s="93"/>
      <c r="B134" s="93"/>
      <c r="C134" s="120"/>
      <c r="D134" s="120"/>
      <c r="E134" s="120"/>
      <c r="F134" s="120"/>
      <c r="G134" s="120"/>
      <c r="H134" s="120"/>
      <c r="I134" s="140"/>
      <c r="J134" s="140"/>
      <c r="K134" s="140"/>
      <c r="L134" s="140"/>
      <c r="M134" s="140"/>
      <c r="N134" s="140"/>
      <c r="O134" s="140"/>
      <c r="P134" s="140"/>
      <c r="Q134" s="161"/>
      <c r="R134" s="140"/>
      <c r="S134" s="140"/>
      <c r="T134" s="140"/>
      <c r="U134" s="140"/>
      <c r="V134" s="140"/>
      <c r="W134" s="140"/>
      <c r="X134" s="140"/>
      <c r="Y134" s="140"/>
      <c r="Z134" s="120"/>
    </row>
    <row r="135" spans="1:26" ht="15.75" hidden="1" customHeight="1" x14ac:dyDescent="0.15">
      <c r="A135" s="93"/>
      <c r="B135" s="93"/>
      <c r="C135" s="120"/>
      <c r="D135" s="120"/>
      <c r="E135" s="120"/>
      <c r="F135" s="120"/>
      <c r="G135" s="120"/>
      <c r="H135" s="120"/>
      <c r="I135" s="140"/>
      <c r="J135" s="140"/>
      <c r="K135" s="140"/>
      <c r="L135" s="140"/>
      <c r="M135" s="140"/>
      <c r="N135" s="140"/>
      <c r="O135" s="140"/>
      <c r="P135" s="140"/>
      <c r="Q135" s="161"/>
      <c r="R135" s="140"/>
      <c r="S135" s="140"/>
      <c r="T135" s="140"/>
      <c r="U135" s="140"/>
      <c r="V135" s="140"/>
      <c r="W135" s="140"/>
      <c r="X135" s="140"/>
      <c r="Y135" s="140"/>
      <c r="Z135" s="120"/>
    </row>
    <row r="136" spans="1:26" ht="15.75" hidden="1" customHeight="1" x14ac:dyDescent="0.15">
      <c r="A136" s="93"/>
      <c r="B136" s="93"/>
      <c r="C136" s="120"/>
      <c r="D136" s="120"/>
      <c r="E136" s="120"/>
      <c r="F136" s="120"/>
      <c r="G136" s="120"/>
      <c r="H136" s="120"/>
      <c r="I136" s="140"/>
      <c r="J136" s="140"/>
      <c r="K136" s="140"/>
      <c r="L136" s="140"/>
      <c r="M136" s="140"/>
      <c r="N136" s="140"/>
      <c r="O136" s="140"/>
      <c r="P136" s="140"/>
      <c r="Q136" s="161"/>
      <c r="R136" s="140"/>
      <c r="S136" s="140"/>
      <c r="T136" s="140"/>
      <c r="U136" s="140"/>
      <c r="V136" s="140"/>
      <c r="W136" s="140"/>
      <c r="X136" s="140"/>
      <c r="Y136" s="140"/>
      <c r="Z136" s="120"/>
    </row>
    <row r="137" spans="1:26" ht="15.75" hidden="1" customHeight="1" x14ac:dyDescent="0.15">
      <c r="A137" s="93"/>
      <c r="B137" s="93"/>
      <c r="C137" s="120"/>
      <c r="D137" s="120"/>
      <c r="E137" s="120"/>
      <c r="F137" s="120"/>
      <c r="G137" s="120"/>
      <c r="H137" s="120"/>
      <c r="I137" s="140"/>
      <c r="J137" s="140"/>
      <c r="K137" s="140"/>
      <c r="L137" s="140"/>
      <c r="M137" s="140"/>
      <c r="N137" s="140"/>
      <c r="O137" s="140"/>
      <c r="P137" s="140"/>
      <c r="Q137" s="161"/>
      <c r="R137" s="140"/>
      <c r="S137" s="140"/>
      <c r="T137" s="140"/>
      <c r="U137" s="140"/>
      <c r="V137" s="140"/>
      <c r="W137" s="140"/>
      <c r="X137" s="140"/>
      <c r="Y137" s="140"/>
      <c r="Z137" s="120"/>
    </row>
    <row r="138" spans="1:26" ht="15.75" hidden="1" customHeight="1" x14ac:dyDescent="0.15">
      <c r="A138" s="93"/>
      <c r="B138" s="93"/>
      <c r="C138" s="120"/>
      <c r="D138" s="120"/>
      <c r="E138" s="120"/>
      <c r="F138" s="120"/>
      <c r="G138" s="120"/>
      <c r="H138" s="120"/>
      <c r="I138" s="140"/>
      <c r="J138" s="140"/>
      <c r="K138" s="140"/>
      <c r="L138" s="140"/>
      <c r="M138" s="140"/>
      <c r="N138" s="140"/>
      <c r="O138" s="140"/>
      <c r="P138" s="140"/>
      <c r="Q138" s="161"/>
      <c r="R138" s="140"/>
      <c r="S138" s="140"/>
      <c r="T138" s="140"/>
      <c r="U138" s="140"/>
      <c r="V138" s="140"/>
      <c r="W138" s="140"/>
      <c r="X138" s="140"/>
      <c r="Y138" s="140"/>
      <c r="Z138" s="120"/>
    </row>
    <row r="139" spans="1:26" ht="15.75" hidden="1" customHeight="1" x14ac:dyDescent="0.15">
      <c r="A139" s="93"/>
      <c r="B139" s="93"/>
      <c r="C139" s="120"/>
      <c r="D139" s="120"/>
      <c r="E139" s="120"/>
      <c r="F139" s="120"/>
      <c r="G139" s="120"/>
      <c r="H139" s="120"/>
      <c r="I139" s="140"/>
      <c r="J139" s="140"/>
      <c r="K139" s="140"/>
      <c r="L139" s="140"/>
      <c r="M139" s="140"/>
      <c r="N139" s="140"/>
      <c r="O139" s="140"/>
      <c r="P139" s="140"/>
      <c r="Q139" s="161"/>
      <c r="R139" s="140"/>
      <c r="S139" s="140"/>
      <c r="T139" s="140"/>
      <c r="U139" s="140"/>
      <c r="V139" s="140"/>
      <c r="W139" s="140"/>
      <c r="X139" s="140"/>
      <c r="Y139" s="140"/>
      <c r="Z139" s="120"/>
    </row>
    <row r="140" spans="1:26" ht="15.75" hidden="1" customHeight="1" x14ac:dyDescent="0.15">
      <c r="A140" s="93"/>
      <c r="B140" s="93"/>
      <c r="C140" s="120"/>
      <c r="D140" s="120"/>
      <c r="E140" s="120"/>
      <c r="F140" s="120"/>
      <c r="G140" s="120"/>
      <c r="H140" s="120"/>
      <c r="I140" s="140"/>
      <c r="J140" s="140"/>
      <c r="K140" s="140"/>
      <c r="L140" s="140"/>
      <c r="M140" s="140"/>
      <c r="N140" s="140"/>
      <c r="O140" s="140"/>
      <c r="P140" s="140"/>
      <c r="Q140" s="161"/>
      <c r="R140" s="140"/>
      <c r="S140" s="140"/>
      <c r="T140" s="140"/>
      <c r="U140" s="140"/>
      <c r="V140" s="140"/>
      <c r="W140" s="140"/>
      <c r="X140" s="140"/>
      <c r="Y140" s="140"/>
      <c r="Z140" s="120"/>
    </row>
    <row r="141" spans="1:26" ht="15.75" hidden="1" customHeight="1" x14ac:dyDescent="0.15">
      <c r="A141" s="93"/>
      <c r="B141" s="93"/>
      <c r="C141" s="120"/>
      <c r="D141" s="120"/>
      <c r="E141" s="120"/>
      <c r="F141" s="120"/>
      <c r="G141" s="120"/>
      <c r="H141" s="120"/>
      <c r="I141" s="140"/>
      <c r="J141" s="140"/>
      <c r="K141" s="140"/>
      <c r="L141" s="140"/>
      <c r="M141" s="140"/>
      <c r="N141" s="140"/>
      <c r="O141" s="140"/>
      <c r="P141" s="140"/>
      <c r="Q141" s="161"/>
      <c r="R141" s="140"/>
      <c r="S141" s="140"/>
      <c r="T141" s="140"/>
      <c r="U141" s="140"/>
      <c r="V141" s="140"/>
      <c r="W141" s="140"/>
      <c r="X141" s="140"/>
      <c r="Y141" s="140"/>
      <c r="Z141" s="120"/>
    </row>
    <row r="142" spans="1:26" ht="15.75" hidden="1" customHeight="1" x14ac:dyDescent="0.15">
      <c r="A142" s="93"/>
      <c r="B142" s="93"/>
      <c r="C142" s="120"/>
      <c r="D142" s="120"/>
      <c r="E142" s="120"/>
      <c r="F142" s="120"/>
      <c r="G142" s="120"/>
      <c r="H142" s="120"/>
      <c r="I142" s="140"/>
      <c r="J142" s="140"/>
      <c r="K142" s="140"/>
      <c r="L142" s="140"/>
      <c r="M142" s="140"/>
      <c r="N142" s="140"/>
      <c r="O142" s="140"/>
      <c r="P142" s="140"/>
      <c r="Q142" s="161"/>
      <c r="R142" s="140"/>
      <c r="S142" s="140"/>
      <c r="T142" s="140"/>
      <c r="U142" s="140"/>
      <c r="V142" s="140"/>
      <c r="W142" s="140"/>
      <c r="X142" s="140"/>
      <c r="Y142" s="140"/>
      <c r="Z142" s="120"/>
    </row>
    <row r="143" spans="1:26" ht="15.75" hidden="1" customHeight="1" x14ac:dyDescent="0.15">
      <c r="A143" s="93"/>
      <c r="B143" s="93"/>
      <c r="C143" s="120"/>
      <c r="D143" s="120"/>
      <c r="E143" s="120"/>
      <c r="F143" s="120"/>
      <c r="G143" s="120"/>
      <c r="H143" s="120"/>
      <c r="I143" s="140"/>
      <c r="J143" s="140"/>
      <c r="K143" s="140"/>
      <c r="L143" s="140"/>
      <c r="M143" s="140"/>
      <c r="N143" s="140"/>
      <c r="O143" s="140"/>
      <c r="P143" s="140"/>
      <c r="Q143" s="161"/>
      <c r="R143" s="140"/>
      <c r="S143" s="140"/>
      <c r="T143" s="140"/>
      <c r="U143" s="140"/>
      <c r="V143" s="140"/>
      <c r="W143" s="140"/>
      <c r="X143" s="140"/>
      <c r="Y143" s="140"/>
      <c r="Z143" s="120"/>
    </row>
    <row r="144" spans="1:26" ht="15.75" hidden="1" customHeight="1" x14ac:dyDescent="0.15">
      <c r="A144" s="93"/>
      <c r="B144" s="93"/>
      <c r="C144" s="120"/>
      <c r="D144" s="120"/>
      <c r="E144" s="120"/>
      <c r="F144" s="120"/>
      <c r="G144" s="120"/>
      <c r="H144" s="120"/>
      <c r="I144" s="140"/>
      <c r="J144" s="140"/>
      <c r="K144" s="140"/>
      <c r="L144" s="140"/>
      <c r="M144" s="140"/>
      <c r="N144" s="140"/>
      <c r="O144" s="140"/>
      <c r="P144" s="140"/>
      <c r="Q144" s="161"/>
      <c r="R144" s="140"/>
      <c r="S144" s="140"/>
      <c r="T144" s="140"/>
      <c r="U144" s="140"/>
      <c r="V144" s="140"/>
      <c r="W144" s="140"/>
      <c r="X144" s="140"/>
      <c r="Y144" s="140"/>
      <c r="Z144" s="120"/>
    </row>
    <row r="145" spans="1:26" ht="15.75" hidden="1" customHeight="1" x14ac:dyDescent="0.15">
      <c r="A145" s="93"/>
      <c r="B145" s="93"/>
      <c r="C145" s="120"/>
      <c r="D145" s="120"/>
      <c r="E145" s="120"/>
      <c r="F145" s="120"/>
      <c r="G145" s="120"/>
      <c r="H145" s="120"/>
      <c r="I145" s="140"/>
      <c r="J145" s="140"/>
      <c r="K145" s="140"/>
      <c r="L145" s="140"/>
      <c r="M145" s="140"/>
      <c r="N145" s="140"/>
      <c r="O145" s="140"/>
      <c r="P145" s="140"/>
      <c r="Q145" s="161"/>
      <c r="R145" s="140"/>
      <c r="S145" s="140"/>
      <c r="T145" s="140"/>
      <c r="U145" s="140"/>
      <c r="V145" s="140"/>
      <c r="W145" s="140"/>
      <c r="X145" s="140"/>
      <c r="Y145" s="140"/>
      <c r="Z145" s="120"/>
    </row>
    <row r="146" spans="1:26" ht="15.75" hidden="1" customHeight="1" x14ac:dyDescent="0.15">
      <c r="A146" s="93"/>
      <c r="B146" s="93"/>
      <c r="C146" s="120"/>
      <c r="D146" s="120"/>
      <c r="E146" s="120"/>
      <c r="F146" s="120"/>
      <c r="G146" s="120"/>
      <c r="H146" s="120"/>
      <c r="I146" s="140"/>
      <c r="J146" s="140"/>
      <c r="K146" s="140"/>
      <c r="L146" s="140"/>
      <c r="M146" s="140"/>
      <c r="N146" s="140"/>
      <c r="O146" s="140"/>
      <c r="P146" s="140"/>
      <c r="Q146" s="161"/>
      <c r="R146" s="140"/>
      <c r="S146" s="140"/>
      <c r="T146" s="140"/>
      <c r="U146" s="140"/>
      <c r="V146" s="140"/>
      <c r="W146" s="140"/>
      <c r="X146" s="140"/>
      <c r="Y146" s="140"/>
      <c r="Z146" s="120"/>
    </row>
    <row r="147" spans="1:26" ht="15.75" hidden="1" customHeight="1" x14ac:dyDescent="0.15">
      <c r="A147" s="93"/>
      <c r="B147" s="93"/>
      <c r="C147" s="120"/>
      <c r="D147" s="120"/>
      <c r="E147" s="120"/>
      <c r="F147" s="120"/>
      <c r="G147" s="120"/>
      <c r="H147" s="120"/>
      <c r="I147" s="140"/>
      <c r="J147" s="140"/>
      <c r="K147" s="140"/>
      <c r="L147" s="140"/>
      <c r="M147" s="140"/>
      <c r="N147" s="140"/>
      <c r="O147" s="140"/>
      <c r="P147" s="140"/>
      <c r="Q147" s="161"/>
      <c r="R147" s="140"/>
      <c r="S147" s="140"/>
      <c r="T147" s="140"/>
      <c r="U147" s="140"/>
      <c r="V147" s="140"/>
      <c r="W147" s="140"/>
      <c r="X147" s="140"/>
      <c r="Y147" s="140"/>
      <c r="Z147" s="120"/>
    </row>
    <row r="148" spans="1:26" ht="15.75" hidden="1" customHeight="1" x14ac:dyDescent="0.15">
      <c r="A148" s="93"/>
      <c r="B148" s="93"/>
      <c r="C148" s="120"/>
      <c r="D148" s="120"/>
      <c r="E148" s="120"/>
      <c r="F148" s="120"/>
      <c r="G148" s="120"/>
      <c r="H148" s="120"/>
      <c r="I148" s="140"/>
      <c r="J148" s="140"/>
      <c r="K148" s="140"/>
      <c r="L148" s="140"/>
      <c r="M148" s="140"/>
      <c r="N148" s="140"/>
      <c r="O148" s="140"/>
      <c r="P148" s="140"/>
      <c r="Q148" s="161"/>
      <c r="R148" s="140"/>
      <c r="S148" s="140"/>
      <c r="T148" s="140"/>
      <c r="U148" s="140"/>
      <c r="V148" s="140"/>
      <c r="W148" s="140"/>
      <c r="X148" s="140"/>
      <c r="Y148" s="140"/>
      <c r="Z148" s="120"/>
    </row>
    <row r="149" spans="1:26" ht="20.100000000000001" customHeight="1" x14ac:dyDescent="0.15">
      <c r="A149" s="93"/>
      <c r="B149" s="93"/>
      <c r="C149" s="120"/>
      <c r="D149" s="120"/>
      <c r="E149" s="120"/>
      <c r="F149" s="120"/>
      <c r="G149" s="120"/>
      <c r="H149" s="120"/>
      <c r="I149" s="140"/>
      <c r="J149" s="120"/>
      <c r="K149" s="120"/>
      <c r="L149" s="120"/>
      <c r="M149" s="120"/>
      <c r="N149" s="120"/>
      <c r="O149" s="120"/>
      <c r="P149" s="120"/>
      <c r="Q149" s="162"/>
      <c r="R149" s="120"/>
      <c r="S149" s="120"/>
      <c r="T149" s="120"/>
      <c r="U149" s="120"/>
      <c r="V149" s="120"/>
      <c r="W149" s="120"/>
      <c r="X149" s="120"/>
      <c r="Y149" s="120"/>
      <c r="Z149" s="120"/>
    </row>
    <row r="150" spans="1:26" ht="20.100000000000001" customHeight="1" x14ac:dyDescent="0.15">
      <c r="A150" s="93"/>
      <c r="B150" s="93"/>
      <c r="C150" s="107" t="s">
        <v>119</v>
      </c>
      <c r="D150" s="108"/>
      <c r="E150" s="108"/>
      <c r="F150" s="108"/>
      <c r="G150" s="108"/>
      <c r="H150" s="109"/>
      <c r="I150" s="141"/>
      <c r="K150" s="141"/>
    </row>
    <row r="151" spans="1:26" ht="20.100000000000001" customHeight="1" x14ac:dyDescent="0.15">
      <c r="A151" s="93"/>
      <c r="B151" s="93"/>
      <c r="C151" s="110"/>
      <c r="D151" s="111"/>
      <c r="E151" s="111"/>
      <c r="F151" s="111"/>
      <c r="G151" s="111"/>
      <c r="H151" s="111"/>
      <c r="I151" s="112"/>
      <c r="J151" s="112"/>
      <c r="K151" s="112"/>
      <c r="L151" s="112"/>
      <c r="M151" s="112"/>
      <c r="N151" s="112"/>
      <c r="O151" s="112"/>
      <c r="P151" s="112"/>
      <c r="Q151" s="112"/>
      <c r="R151" s="112"/>
      <c r="S151" s="112"/>
      <c r="T151" s="112"/>
      <c r="U151" s="112"/>
      <c r="V151" s="112"/>
      <c r="W151" s="112"/>
      <c r="X151" s="112"/>
      <c r="Y151" s="112"/>
      <c r="Z151" s="113"/>
    </row>
    <row r="152" spans="1:26" ht="20.100000000000001" customHeight="1" x14ac:dyDescent="0.15">
      <c r="A152" s="93"/>
      <c r="B152" s="93"/>
      <c r="C152" s="110"/>
      <c r="D152" s="163" t="s">
        <v>120</v>
      </c>
      <c r="E152" s="142"/>
      <c r="F152" s="142"/>
      <c r="G152" s="142"/>
      <c r="H152" s="142"/>
      <c r="I152" s="142"/>
      <c r="J152" s="142"/>
      <c r="K152" s="142"/>
      <c r="L152" s="142"/>
      <c r="M152" s="142"/>
      <c r="N152" s="142"/>
      <c r="O152" s="142"/>
      <c r="P152" s="142"/>
      <c r="Q152" s="142"/>
      <c r="R152" s="142"/>
      <c r="S152" s="142"/>
      <c r="T152" s="142"/>
      <c r="U152" s="142"/>
      <c r="V152" s="142"/>
      <c r="W152" s="142"/>
      <c r="X152" s="121"/>
      <c r="Y152" s="120"/>
      <c r="Z152" s="119"/>
    </row>
    <row r="153" spans="1:26" ht="20.100000000000001" customHeight="1" x14ac:dyDescent="0.15">
      <c r="A153" s="93">
        <f>IFERROR(IF(AND($I153&lt;&gt;"しない", $I153&lt;&gt;"する"),1001,0),3)</f>
        <v>0</v>
      </c>
      <c r="B153" s="93"/>
      <c r="C153" s="114"/>
      <c r="D153" s="115">
        <v>1</v>
      </c>
      <c r="E153" s="120" t="s">
        <v>121</v>
      </c>
      <c r="F153" s="120"/>
      <c r="G153" s="120"/>
      <c r="H153" s="120"/>
      <c r="I153" s="36" t="s">
        <v>122</v>
      </c>
      <c r="J153" s="56"/>
      <c r="K153" s="56"/>
      <c r="L153" s="56"/>
      <c r="M153" s="56"/>
      <c r="N153" s="120"/>
      <c r="O153" s="120"/>
      <c r="P153" s="120"/>
      <c r="Q153" s="120"/>
      <c r="R153" s="120"/>
      <c r="S153" s="120"/>
      <c r="T153" s="120"/>
      <c r="U153" s="120"/>
      <c r="Z153" s="164"/>
    </row>
    <row r="154" spans="1:26" ht="20.100000000000001" customHeight="1" x14ac:dyDescent="0.15">
      <c r="A154" s="93"/>
      <c r="B154" s="93"/>
      <c r="C154" s="123"/>
      <c r="D154" s="120"/>
      <c r="E154" s="120"/>
      <c r="F154" s="120"/>
      <c r="G154" s="120"/>
      <c r="H154" s="120"/>
      <c r="I154" s="165"/>
      <c r="J154" s="122" t="s">
        <v>15</v>
      </c>
      <c r="K154" s="122"/>
      <c r="L154" s="122"/>
      <c r="M154" s="122"/>
      <c r="N154" s="122"/>
      <c r="O154" s="122"/>
      <c r="P154" s="122"/>
      <c r="Q154" s="122"/>
      <c r="R154" s="122"/>
      <c r="S154" s="122"/>
      <c r="T154" s="122"/>
      <c r="U154" s="120"/>
      <c r="Z154" s="164"/>
    </row>
    <row r="155" spans="1:26" ht="20.100000000000001" customHeight="1" x14ac:dyDescent="0.15">
      <c r="A155" s="93">
        <f>IFERROR(IF(AND($I153="する",OR(TRIM($I155)="", NOT(OR(IFERROR(SEARCH(" ",$I155),0)&gt;0, IFERROR(SEARCH("　",$I155),0)&gt;0)))),1001,0),3)</f>
        <v>0</v>
      </c>
      <c r="B155" s="93"/>
      <c r="C155" s="114"/>
      <c r="D155" s="115">
        <v>2</v>
      </c>
      <c r="E155" s="88" t="s">
        <v>115</v>
      </c>
      <c r="I155" s="36"/>
      <c r="J155" s="36"/>
      <c r="K155" s="36"/>
      <c r="L155" s="36"/>
      <c r="M155" s="36"/>
      <c r="N155" s="36"/>
      <c r="O155" s="36"/>
      <c r="P155" s="36"/>
      <c r="Q155" s="36"/>
      <c r="R155" s="36"/>
      <c r="S155" s="36"/>
      <c r="T155" s="36"/>
      <c r="U155" s="36"/>
      <c r="V155" s="36"/>
      <c r="W155" s="36"/>
      <c r="X155" s="36"/>
      <c r="Y155" s="36"/>
      <c r="Z155" s="119"/>
    </row>
    <row r="156" spans="1:26" ht="20.100000000000001" customHeight="1" x14ac:dyDescent="0.15">
      <c r="A156" s="93"/>
      <c r="B156" s="93"/>
      <c r="C156" s="114"/>
      <c r="D156" s="115"/>
      <c r="E156" s="120"/>
      <c r="F156" s="120"/>
      <c r="G156" s="120"/>
      <c r="H156" s="120"/>
      <c r="I156" s="126"/>
      <c r="J156" s="122" t="s">
        <v>96</v>
      </c>
      <c r="K156" s="122"/>
      <c r="L156" s="122"/>
      <c r="M156" s="122"/>
      <c r="N156" s="122"/>
      <c r="O156" s="122"/>
      <c r="P156" s="122"/>
      <c r="Q156" s="122"/>
      <c r="R156" s="122"/>
      <c r="S156" s="122"/>
      <c r="T156" s="122"/>
      <c r="U156" s="122"/>
      <c r="V156" s="122"/>
      <c r="W156" s="122"/>
      <c r="X156" s="122"/>
      <c r="Y156" s="122"/>
      <c r="Z156" s="119"/>
    </row>
    <row r="157" spans="1:26" ht="20.100000000000001" customHeight="1" x14ac:dyDescent="0.15">
      <c r="A157" s="93">
        <f>IFERROR(IF(AND($I153="する",OR(TRIM($I157)="", NOT(OR(IFERROR(SEARCH(" ",$I157),0)&gt;0, IFERROR(SEARCH("　",$I157),0)&gt;0)))),1001,0),3)</f>
        <v>0</v>
      </c>
      <c r="B157" s="93"/>
      <c r="C157" s="114"/>
      <c r="D157" s="115">
        <v>3</v>
      </c>
      <c r="E157" s="88" t="s">
        <v>116</v>
      </c>
      <c r="I157" s="36"/>
      <c r="J157" s="36"/>
      <c r="K157" s="36"/>
      <c r="L157" s="36"/>
      <c r="M157" s="36"/>
      <c r="N157" s="36"/>
      <c r="O157" s="36"/>
      <c r="P157" s="36"/>
      <c r="Q157" s="36"/>
      <c r="R157" s="36"/>
      <c r="S157" s="36"/>
      <c r="T157" s="36"/>
      <c r="U157" s="36"/>
      <c r="V157" s="36"/>
      <c r="W157" s="36"/>
      <c r="X157" s="36"/>
      <c r="Y157" s="36"/>
      <c r="Z157" s="119"/>
    </row>
    <row r="158" spans="1:26" ht="20.100000000000001" customHeight="1" x14ac:dyDescent="0.15">
      <c r="A158" s="93"/>
      <c r="B158" s="93"/>
      <c r="C158" s="123"/>
      <c r="D158" s="120"/>
      <c r="E158" s="120"/>
      <c r="F158" s="120"/>
      <c r="G158" s="120"/>
      <c r="H158" s="120"/>
      <c r="I158" s="126"/>
      <c r="J158" s="122" t="s">
        <v>98</v>
      </c>
      <c r="K158" s="122"/>
      <c r="L158" s="122"/>
      <c r="M158" s="122"/>
      <c r="N158" s="122"/>
      <c r="O158" s="122"/>
      <c r="P158" s="122"/>
      <c r="Q158" s="122"/>
      <c r="R158" s="122"/>
      <c r="S158" s="122"/>
      <c r="T158" s="122"/>
      <c r="U158" s="122"/>
      <c r="V158" s="122"/>
      <c r="W158" s="122"/>
      <c r="X158" s="122"/>
      <c r="Y158" s="122"/>
      <c r="Z158" s="119"/>
    </row>
    <row r="159" spans="1:26" ht="20.100000000000001" customHeight="1" x14ac:dyDescent="0.15">
      <c r="A159" s="93">
        <f>IFERROR(IF(AND($I153="する",OR(TRIM($I159)="", LEN($I159)&lt;&gt;8, NOT(ISNUMBER(VALUE($I159))), IFERROR(SEARCH("-", $I159),0)&gt;0)),1001,0),3)</f>
        <v>0</v>
      </c>
      <c r="B159" s="93"/>
      <c r="C159" s="114"/>
      <c r="D159" s="115">
        <v>4</v>
      </c>
      <c r="E159" s="88" t="s">
        <v>123</v>
      </c>
      <c r="I159" s="36"/>
      <c r="J159" s="36"/>
      <c r="K159" s="36"/>
      <c r="L159" s="36"/>
      <c r="M159" s="36"/>
      <c r="N159" s="120"/>
      <c r="O159" s="120"/>
      <c r="P159" s="120"/>
      <c r="Q159" s="120"/>
      <c r="R159" s="120"/>
      <c r="S159" s="120"/>
      <c r="T159" s="120"/>
      <c r="U159" s="120"/>
      <c r="V159" s="120"/>
      <c r="W159" s="120"/>
      <c r="X159" s="120"/>
      <c r="Y159" s="120"/>
      <c r="Z159" s="119"/>
    </row>
    <row r="160" spans="1:26" ht="20.100000000000001" customHeight="1" x14ac:dyDescent="0.15">
      <c r="A160" s="93"/>
      <c r="B160" s="93"/>
      <c r="C160" s="123"/>
      <c r="D160" s="120"/>
      <c r="E160" s="120"/>
      <c r="F160" s="120"/>
      <c r="G160" s="120"/>
      <c r="H160" s="120"/>
      <c r="I160" s="117"/>
      <c r="J160" s="122" t="s">
        <v>142</v>
      </c>
      <c r="K160" s="121"/>
      <c r="L160" s="121"/>
      <c r="M160" s="121"/>
      <c r="N160" s="121"/>
      <c r="O160" s="121"/>
      <c r="P160" s="121"/>
      <c r="Q160" s="121"/>
      <c r="R160" s="121"/>
      <c r="S160" s="121"/>
      <c r="T160" s="121"/>
      <c r="U160" s="121"/>
      <c r="V160" s="121"/>
      <c r="W160" s="121"/>
      <c r="X160" s="121"/>
      <c r="Y160" s="121"/>
      <c r="Z160" s="119"/>
    </row>
    <row r="161" spans="1:27" ht="20.100000000000001" customHeight="1" x14ac:dyDescent="0.15">
      <c r="A161" s="93">
        <f>IFERROR(IF(AND($I153="する",TRIM($I161)=""),1001,0),3)</f>
        <v>0</v>
      </c>
      <c r="B161" s="93"/>
      <c r="C161" s="114"/>
      <c r="D161" s="115">
        <v>5</v>
      </c>
      <c r="E161" s="88" t="s">
        <v>89</v>
      </c>
      <c r="I161" s="57"/>
      <c r="J161" s="58"/>
      <c r="K161" s="58"/>
      <c r="L161" s="58"/>
      <c r="M161" s="58"/>
      <c r="N161" s="120"/>
      <c r="O161" s="120"/>
      <c r="P161" s="120"/>
      <c r="Q161" s="120"/>
      <c r="R161" s="120"/>
      <c r="S161" s="120"/>
      <c r="T161" s="120"/>
      <c r="U161" s="120"/>
      <c r="V161" s="120"/>
      <c r="W161" s="120"/>
      <c r="X161" s="120"/>
      <c r="Y161" s="120"/>
      <c r="Z161" s="119"/>
    </row>
    <row r="162" spans="1:27" ht="20.100000000000001" customHeight="1" x14ac:dyDescent="0.15">
      <c r="A162" s="93"/>
      <c r="B162" s="93"/>
      <c r="C162" s="114"/>
      <c r="D162" s="115"/>
      <c r="E162" s="120"/>
      <c r="F162" s="120"/>
      <c r="G162" s="120"/>
      <c r="H162" s="120"/>
      <c r="I162" s="117"/>
      <c r="J162" s="122" t="s">
        <v>151</v>
      </c>
      <c r="K162" s="121"/>
      <c r="L162" s="121"/>
      <c r="M162" s="121"/>
      <c r="N162" s="121"/>
      <c r="O162" s="121"/>
      <c r="P162" s="121"/>
      <c r="Q162" s="121"/>
      <c r="R162" s="121"/>
      <c r="S162" s="121"/>
      <c r="T162" s="121"/>
      <c r="U162" s="121"/>
      <c r="V162" s="121"/>
      <c r="W162" s="121"/>
      <c r="X162" s="121"/>
      <c r="Y162" s="121"/>
      <c r="Z162" s="119"/>
    </row>
    <row r="163" spans="1:27" ht="20.100000000000001" customHeight="1" x14ac:dyDescent="0.15">
      <c r="A163" s="93">
        <f>IFERROR(IF(AND($I153="する",AND($I163&lt;&gt;"", OR(ISERROR(FIND("@"&amp;LEFT($I163,3)&amp;"@", 都道府県3))=FALSE, ISERROR(FIND("@"&amp;LEFT($I163,4)&amp;"@",都道府県4))=FALSE))=FALSE),1001,0),3)</f>
        <v>0</v>
      </c>
      <c r="B163" s="93"/>
      <c r="C163" s="114"/>
      <c r="D163" s="115">
        <v>6</v>
      </c>
      <c r="E163" s="88" t="s">
        <v>90</v>
      </c>
      <c r="I163" s="59"/>
      <c r="J163" s="59"/>
      <c r="K163" s="59"/>
      <c r="L163" s="59"/>
      <c r="M163" s="59"/>
      <c r="N163" s="59"/>
      <c r="O163" s="59"/>
      <c r="P163" s="59"/>
      <c r="Q163" s="60"/>
      <c r="R163" s="59"/>
      <c r="S163" s="59"/>
      <c r="T163" s="59"/>
      <c r="U163" s="59"/>
      <c r="V163" s="59"/>
      <c r="W163" s="59"/>
      <c r="X163" s="59"/>
      <c r="Y163" s="59"/>
      <c r="Z163" s="119"/>
    </row>
    <row r="164" spans="1:27" ht="20.100000000000001" customHeight="1" x14ac:dyDescent="0.15">
      <c r="A164" s="93"/>
      <c r="B164" s="93"/>
      <c r="C164" s="114"/>
      <c r="D164" s="115"/>
      <c r="E164" s="120"/>
      <c r="F164" s="120"/>
      <c r="G164" s="120"/>
      <c r="H164" s="120"/>
      <c r="I164" s="117"/>
      <c r="J164" s="122" t="s">
        <v>91</v>
      </c>
      <c r="K164" s="121"/>
      <c r="L164" s="121"/>
      <c r="M164" s="121"/>
      <c r="N164" s="121"/>
      <c r="O164" s="121"/>
      <c r="P164" s="121"/>
      <c r="Q164" s="121"/>
      <c r="R164" s="121"/>
      <c r="S164" s="121"/>
      <c r="T164" s="121"/>
      <c r="U164" s="121"/>
      <c r="V164" s="121"/>
      <c r="W164" s="121"/>
      <c r="X164" s="121"/>
      <c r="Y164" s="121"/>
      <c r="Z164" s="119"/>
    </row>
    <row r="165" spans="1:27" ht="20.100000000000001" customHeight="1" x14ac:dyDescent="0.15">
      <c r="A165" s="93">
        <f>IFERROR(IF(AND($I153="する",NOT(AND(TRIM($I165)&lt;&gt;"",ISNUMBER(VALUE(SUBSTITUTE($I165,"-",""))),IFERROR(SEARCH("-",$I165),0)&gt;0))),1001,0),3)</f>
        <v>0</v>
      </c>
      <c r="B165" s="93"/>
      <c r="C165" s="114"/>
      <c r="D165" s="115">
        <v>7</v>
      </c>
      <c r="E165" s="88" t="s">
        <v>99</v>
      </c>
      <c r="I165" s="36"/>
      <c r="J165" s="36"/>
      <c r="K165" s="36"/>
      <c r="L165" s="36"/>
      <c r="M165" s="36"/>
      <c r="Y165" s="121"/>
      <c r="Z165" s="119"/>
    </row>
    <row r="166" spans="1:27" ht="20.100000000000001" customHeight="1" x14ac:dyDescent="0.15">
      <c r="A166" s="93"/>
      <c r="B166" s="93"/>
      <c r="C166" s="123"/>
      <c r="D166" s="120"/>
      <c r="E166" s="120"/>
      <c r="F166" s="120"/>
      <c r="G166" s="120"/>
      <c r="H166" s="120"/>
      <c r="I166" s="117"/>
      <c r="J166" s="122" t="s">
        <v>102</v>
      </c>
      <c r="K166" s="121"/>
      <c r="L166" s="121"/>
      <c r="M166" s="121"/>
      <c r="N166" s="121"/>
      <c r="O166" s="121"/>
      <c r="P166" s="121"/>
      <c r="Q166" s="121"/>
      <c r="R166" s="121"/>
      <c r="S166" s="121"/>
      <c r="T166" s="121"/>
      <c r="U166" s="121"/>
      <c r="V166" s="121"/>
      <c r="W166" s="121"/>
      <c r="X166" s="121"/>
      <c r="Y166" s="121"/>
      <c r="Z166" s="119"/>
    </row>
    <row r="167" spans="1:27" ht="20.100000000000001" customHeight="1" x14ac:dyDescent="0.15">
      <c r="A167" s="93">
        <f>IFERROR(IF(AND($I153="する",AND(TRIM($I167)&lt;&gt;"",NOT(AND(ISNUMBER(VALUE(SUBSTITUTE($I167,"-",""))),IFERROR(SEARCH("-",$I167),0)&gt;0)))),1001,0),3)</f>
        <v>0</v>
      </c>
      <c r="B167" s="93"/>
      <c r="C167" s="114"/>
      <c r="D167" s="115">
        <v>8</v>
      </c>
      <c r="E167" s="88" t="s">
        <v>103</v>
      </c>
      <c r="I167" s="36"/>
      <c r="J167" s="36"/>
      <c r="K167" s="36"/>
      <c r="L167" s="36"/>
      <c r="M167" s="36"/>
      <c r="N167" s="121"/>
      <c r="O167" s="121"/>
      <c r="P167" s="121"/>
      <c r="Q167" s="121"/>
      <c r="R167" s="121"/>
      <c r="S167" s="121"/>
      <c r="T167" s="121"/>
      <c r="U167" s="121"/>
      <c r="V167" s="121"/>
      <c r="W167" s="121"/>
      <c r="X167" s="121"/>
      <c r="Y167" s="121"/>
      <c r="Z167" s="119"/>
    </row>
    <row r="168" spans="1:27" ht="20.100000000000001" customHeight="1" x14ac:dyDescent="0.15">
      <c r="A168" s="93"/>
      <c r="B168" s="93"/>
      <c r="C168" s="123"/>
      <c r="D168" s="120"/>
      <c r="E168" s="120"/>
      <c r="F168" s="120"/>
      <c r="G168" s="120"/>
      <c r="H168" s="120"/>
      <c r="I168" s="117"/>
      <c r="J168" s="122" t="s">
        <v>181</v>
      </c>
      <c r="K168" s="121"/>
      <c r="L168" s="121"/>
      <c r="M168" s="121"/>
      <c r="N168" s="121"/>
      <c r="O168" s="121"/>
      <c r="P168" s="121"/>
      <c r="Q168" s="121"/>
      <c r="R168" s="121"/>
      <c r="S168" s="121"/>
      <c r="T168" s="121"/>
      <c r="U168" s="121"/>
      <c r="V168" s="121"/>
      <c r="W168" s="121"/>
      <c r="X168" s="121"/>
      <c r="Y168" s="121"/>
      <c r="Z168" s="119"/>
    </row>
    <row r="169" spans="1:27" ht="20.100000000000001" customHeight="1" x14ac:dyDescent="0.15">
      <c r="A169" s="93">
        <f>IFERROR(IF(AND($I153="する",AND(TRIM($I169)&lt;&gt;"", NOT(IFERROR(SEARCH("@",$I169),0)&gt;0))),1001,0),3)</f>
        <v>0</v>
      </c>
      <c r="B169" s="93"/>
      <c r="C169" s="114"/>
      <c r="D169" s="115">
        <v>9</v>
      </c>
      <c r="E169" s="88" t="s">
        <v>104</v>
      </c>
      <c r="I169" s="36"/>
      <c r="J169" s="36"/>
      <c r="K169" s="36"/>
      <c r="L169" s="36"/>
      <c r="M169" s="36"/>
      <c r="N169" s="36"/>
      <c r="O169" s="36"/>
      <c r="P169" s="36"/>
      <c r="Q169" s="61"/>
      <c r="R169" s="36"/>
      <c r="S169" s="36"/>
      <c r="T169" s="36"/>
      <c r="U169" s="36"/>
      <c r="V169" s="36"/>
      <c r="W169" s="36"/>
      <c r="X169" s="36"/>
      <c r="Y169" s="36"/>
      <c r="Z169" s="119"/>
    </row>
    <row r="170" spans="1:27" ht="20.100000000000001" customHeight="1" x14ac:dyDescent="0.15">
      <c r="A170" s="93"/>
      <c r="B170" s="93"/>
      <c r="C170" s="123"/>
      <c r="D170" s="120"/>
      <c r="E170" s="120"/>
      <c r="F170" s="120"/>
      <c r="G170" s="120"/>
      <c r="H170" s="120"/>
      <c r="I170" s="117"/>
      <c r="J170" s="128" t="s">
        <v>149</v>
      </c>
      <c r="K170" s="146"/>
      <c r="L170" s="121"/>
      <c r="M170" s="121"/>
      <c r="N170" s="121"/>
      <c r="O170" s="121"/>
      <c r="P170" s="121"/>
      <c r="Q170" s="147"/>
      <c r="R170" s="121"/>
      <c r="S170" s="121"/>
      <c r="T170" s="121"/>
      <c r="U170" s="121"/>
      <c r="V170" s="121"/>
      <c r="W170" s="121"/>
      <c r="X170" s="121"/>
      <c r="Y170" s="121"/>
      <c r="Z170" s="119"/>
    </row>
    <row r="171" spans="1:27" ht="20.100000000000001" customHeight="1" x14ac:dyDescent="0.15">
      <c r="A171" s="93"/>
      <c r="B171" s="93"/>
      <c r="C171" s="134"/>
      <c r="D171" s="135"/>
      <c r="E171" s="135"/>
      <c r="F171" s="135"/>
      <c r="G171" s="135"/>
      <c r="H171" s="135"/>
      <c r="I171" s="136"/>
      <c r="J171" s="136"/>
      <c r="K171" s="137"/>
      <c r="L171" s="136"/>
      <c r="M171" s="136"/>
      <c r="N171" s="136"/>
      <c r="O171" s="136"/>
      <c r="P171" s="136"/>
      <c r="Q171" s="136"/>
      <c r="R171" s="136"/>
      <c r="S171" s="136"/>
      <c r="T171" s="136"/>
      <c r="U171" s="136"/>
      <c r="V171" s="136"/>
      <c r="W171" s="136"/>
      <c r="X171" s="136"/>
      <c r="Y171" s="166"/>
      <c r="Z171" s="138"/>
      <c r="AA171" s="153"/>
    </row>
    <row r="172" spans="1:27" ht="20.100000000000001" customHeight="1" x14ac:dyDescent="0.15">
      <c r="A172" s="93"/>
      <c r="B172" s="93"/>
      <c r="C172" s="120"/>
      <c r="D172" s="120"/>
      <c r="E172" s="120"/>
      <c r="F172" s="120"/>
      <c r="G172" s="120"/>
      <c r="H172" s="120"/>
      <c r="I172" s="140"/>
      <c r="J172" s="140"/>
      <c r="K172" s="140"/>
      <c r="L172" s="140"/>
      <c r="M172" s="140"/>
      <c r="N172" s="140"/>
      <c r="O172" s="140"/>
      <c r="P172" s="140"/>
      <c r="Q172" s="140"/>
      <c r="R172" s="140"/>
      <c r="S172" s="140"/>
      <c r="T172" s="140"/>
      <c r="U172" s="140"/>
      <c r="V172" s="140"/>
      <c r="W172" s="140"/>
      <c r="X172" s="140"/>
      <c r="Y172" s="167"/>
      <c r="Z172" s="120"/>
      <c r="AA172" s="153"/>
    </row>
    <row r="173" spans="1:27" ht="15" customHeight="1" x14ac:dyDescent="0.15">
      <c r="A173" s="86"/>
      <c r="B173" s="86"/>
      <c r="C173" s="120"/>
      <c r="D173" s="120"/>
      <c r="E173" s="120"/>
      <c r="F173" s="120"/>
      <c r="G173" s="120"/>
      <c r="H173" s="120"/>
      <c r="I173" s="168"/>
      <c r="J173" s="120"/>
      <c r="K173" s="120"/>
      <c r="L173" s="120"/>
      <c r="M173" s="120"/>
      <c r="N173" s="120"/>
      <c r="O173" s="120"/>
      <c r="P173" s="120"/>
      <c r="Q173" s="120"/>
      <c r="R173" s="120"/>
      <c r="S173" s="120"/>
      <c r="T173" s="120"/>
      <c r="U173" s="120"/>
    </row>
    <row r="174" spans="1:27" ht="20.100000000000001" customHeight="1" x14ac:dyDescent="0.15">
      <c r="A174" s="86"/>
      <c r="B174" s="86"/>
      <c r="C174" s="107" t="s">
        <v>160</v>
      </c>
      <c r="D174" s="108"/>
      <c r="E174" s="108"/>
      <c r="F174" s="108"/>
      <c r="G174" s="108"/>
      <c r="H174" s="109"/>
      <c r="I174" s="141"/>
    </row>
    <row r="175" spans="1:27" ht="15" customHeight="1" x14ac:dyDescent="0.15">
      <c r="A175" s="86"/>
      <c r="B175" s="86"/>
      <c r="C175" s="154"/>
      <c r="D175" s="155"/>
      <c r="E175" s="155"/>
      <c r="F175" s="155"/>
      <c r="G175" s="155"/>
      <c r="H175" s="155"/>
      <c r="I175" s="156"/>
      <c r="J175" s="112"/>
      <c r="K175" s="112"/>
      <c r="L175" s="112"/>
      <c r="M175" s="112"/>
      <c r="N175" s="112"/>
      <c r="O175" s="112"/>
      <c r="P175" s="112"/>
      <c r="Q175" s="112"/>
      <c r="R175" s="112"/>
      <c r="S175" s="112"/>
      <c r="T175" s="112"/>
      <c r="U175" s="112"/>
      <c r="V175" s="112"/>
      <c r="W175" s="112"/>
      <c r="X175" s="112"/>
      <c r="Y175" s="112"/>
      <c r="Z175" s="113"/>
      <c r="AA175" s="123"/>
    </row>
    <row r="176" spans="1:27" ht="30" customHeight="1" x14ac:dyDescent="0.15">
      <c r="A176" s="86"/>
      <c r="B176" s="86"/>
      <c r="C176" s="154"/>
      <c r="D176" s="169" t="s">
        <v>172</v>
      </c>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70"/>
      <c r="AA176" s="123"/>
    </row>
    <row r="177" spans="1:27" ht="20.100000000000001" customHeight="1" x14ac:dyDescent="0.15">
      <c r="A177" s="86"/>
      <c r="B177" s="86"/>
      <c r="C177" s="114"/>
      <c r="D177" s="115">
        <v>1</v>
      </c>
      <c r="E177" s="88" t="s">
        <v>161</v>
      </c>
      <c r="I177" s="36"/>
      <c r="J177" s="36"/>
      <c r="K177" s="36"/>
      <c r="L177" s="36"/>
      <c r="M177" s="36"/>
      <c r="N177" s="36"/>
      <c r="O177" s="36"/>
      <c r="P177" s="36"/>
      <c r="Q177" s="36"/>
      <c r="R177" s="36"/>
      <c r="S177" s="36"/>
      <c r="T177" s="36"/>
      <c r="U177" s="36"/>
      <c r="V177" s="36"/>
      <c r="W177" s="36"/>
      <c r="X177" s="36"/>
      <c r="Y177" s="36"/>
      <c r="Z177" s="171"/>
      <c r="AA177" s="123"/>
    </row>
    <row r="178" spans="1:27" ht="20.100000000000001" customHeight="1" x14ac:dyDescent="0.15">
      <c r="A178" s="86"/>
      <c r="B178" s="86"/>
      <c r="C178" s="114"/>
      <c r="D178" s="115"/>
      <c r="E178" s="120"/>
      <c r="F178" s="120"/>
      <c r="G178" s="120"/>
      <c r="H178" s="120"/>
      <c r="I178" s="172"/>
      <c r="J178" s="132" t="s">
        <v>162</v>
      </c>
      <c r="K178" s="145"/>
      <c r="L178" s="145"/>
      <c r="M178" s="145"/>
      <c r="N178" s="145"/>
      <c r="O178" s="145"/>
      <c r="P178" s="145"/>
      <c r="Q178" s="145"/>
      <c r="R178" s="145"/>
      <c r="S178" s="145"/>
      <c r="T178" s="145"/>
      <c r="U178" s="145"/>
      <c r="V178" s="145"/>
      <c r="W178" s="145"/>
      <c r="X178" s="145"/>
      <c r="Y178" s="145"/>
      <c r="Z178" s="173"/>
      <c r="AA178" s="123"/>
    </row>
    <row r="179" spans="1:27" ht="20.100000000000001" customHeight="1" x14ac:dyDescent="0.15">
      <c r="A179" s="86"/>
      <c r="B179" s="86"/>
      <c r="C179" s="114"/>
      <c r="D179" s="115">
        <v>2</v>
      </c>
      <c r="E179" s="88" t="s">
        <v>163</v>
      </c>
      <c r="I179" s="36"/>
      <c r="J179" s="36"/>
      <c r="K179" s="36"/>
      <c r="L179" s="36"/>
      <c r="M179" s="36"/>
      <c r="N179" s="36"/>
      <c r="O179" s="36"/>
      <c r="P179" s="36"/>
      <c r="Q179" s="36"/>
      <c r="R179" s="36"/>
      <c r="S179" s="36"/>
      <c r="T179" s="36"/>
      <c r="U179" s="36"/>
      <c r="V179" s="36"/>
      <c r="W179" s="36"/>
      <c r="X179" s="36"/>
      <c r="Y179" s="36"/>
      <c r="Z179" s="171"/>
      <c r="AA179" s="123"/>
    </row>
    <row r="180" spans="1:27" ht="20.100000000000001" customHeight="1" x14ac:dyDescent="0.15">
      <c r="A180" s="86"/>
      <c r="B180" s="86"/>
      <c r="C180" s="114"/>
      <c r="D180" s="115"/>
      <c r="E180" s="120"/>
      <c r="F180" s="120"/>
      <c r="G180" s="120"/>
      <c r="H180" s="120"/>
      <c r="I180" s="172"/>
      <c r="J180" s="132" t="s">
        <v>98</v>
      </c>
      <c r="K180" s="145"/>
      <c r="L180" s="145"/>
      <c r="M180" s="145"/>
      <c r="N180" s="145"/>
      <c r="O180" s="145"/>
      <c r="P180" s="145"/>
      <c r="Q180" s="145"/>
      <c r="R180" s="145"/>
      <c r="S180" s="145"/>
      <c r="T180" s="145"/>
      <c r="U180" s="145"/>
      <c r="V180" s="145"/>
      <c r="W180" s="145"/>
      <c r="X180" s="145"/>
      <c r="Y180" s="145"/>
      <c r="Z180" s="173"/>
      <c r="AA180" s="123"/>
    </row>
    <row r="181" spans="1:27" ht="20.100000000000001" customHeight="1" x14ac:dyDescent="0.15">
      <c r="A181" s="86"/>
      <c r="B181" s="86"/>
      <c r="C181" s="114"/>
      <c r="D181" s="115">
        <v>3</v>
      </c>
      <c r="E181" s="88" t="s">
        <v>164</v>
      </c>
      <c r="I181" s="36"/>
      <c r="J181" s="36"/>
      <c r="K181" s="36"/>
      <c r="L181" s="36"/>
      <c r="M181" s="36"/>
      <c r="N181" s="36"/>
      <c r="O181" s="36"/>
      <c r="P181" s="36"/>
      <c r="Q181" s="36"/>
      <c r="R181" s="36"/>
      <c r="S181" s="36"/>
      <c r="T181" s="36"/>
      <c r="U181" s="36"/>
      <c r="V181" s="36"/>
      <c r="W181" s="36"/>
      <c r="X181" s="36"/>
      <c r="Y181" s="36"/>
      <c r="Z181" s="171"/>
      <c r="AA181" s="123"/>
    </row>
    <row r="182" spans="1:27" ht="20.100000000000001" customHeight="1" x14ac:dyDescent="0.15">
      <c r="A182" s="86"/>
      <c r="B182" s="86"/>
      <c r="C182" s="114"/>
      <c r="D182" s="115"/>
      <c r="E182" s="174" t="s">
        <v>104</v>
      </c>
      <c r="F182" s="120"/>
      <c r="G182" s="120"/>
      <c r="H182" s="120"/>
      <c r="I182" s="172"/>
      <c r="J182" s="132" t="s">
        <v>173</v>
      </c>
      <c r="K182" s="145"/>
      <c r="L182" s="145"/>
      <c r="M182" s="145"/>
      <c r="N182" s="145"/>
      <c r="O182" s="145"/>
      <c r="P182" s="145"/>
      <c r="Q182" s="145"/>
      <c r="R182" s="145"/>
      <c r="S182" s="145"/>
      <c r="T182" s="145"/>
      <c r="U182" s="145"/>
      <c r="V182" s="145"/>
      <c r="W182" s="145"/>
      <c r="X182" s="145"/>
      <c r="Y182" s="145"/>
      <c r="Z182" s="173"/>
      <c r="AA182" s="123"/>
    </row>
    <row r="183" spans="1:27" ht="20.100000000000001" customHeight="1" x14ac:dyDescent="0.15">
      <c r="A183" s="86"/>
      <c r="B183" s="86"/>
      <c r="C183" s="114"/>
      <c r="D183" s="115">
        <v>4</v>
      </c>
      <c r="E183" s="88" t="s">
        <v>165</v>
      </c>
      <c r="I183" s="36"/>
      <c r="J183" s="36"/>
      <c r="K183" s="36"/>
      <c r="L183" s="36"/>
      <c r="M183" s="36"/>
      <c r="N183" s="36"/>
      <c r="O183" s="36"/>
      <c r="P183" s="36"/>
      <c r="Q183" s="36"/>
      <c r="R183" s="36"/>
      <c r="S183" s="36"/>
      <c r="T183" s="36"/>
      <c r="U183" s="36"/>
      <c r="V183" s="36"/>
      <c r="W183" s="36"/>
      <c r="X183" s="36"/>
      <c r="Y183" s="36"/>
      <c r="Z183" s="119"/>
      <c r="AA183" s="123"/>
    </row>
    <row r="184" spans="1:27" ht="20.100000000000001" customHeight="1" x14ac:dyDescent="0.15">
      <c r="A184" s="86"/>
      <c r="B184" s="86"/>
      <c r="C184" s="123"/>
      <c r="D184" s="120"/>
      <c r="E184" s="120"/>
      <c r="F184" s="120"/>
      <c r="G184" s="120"/>
      <c r="H184" s="120"/>
      <c r="I184" s="172"/>
      <c r="J184" s="132" t="s">
        <v>98</v>
      </c>
      <c r="K184" s="145"/>
      <c r="L184" s="145"/>
      <c r="M184" s="145"/>
      <c r="N184" s="145"/>
      <c r="O184" s="145"/>
      <c r="P184" s="145"/>
      <c r="Q184" s="145"/>
      <c r="R184" s="145"/>
      <c r="S184" s="145"/>
      <c r="T184" s="145"/>
      <c r="U184" s="145"/>
      <c r="V184" s="145"/>
      <c r="W184" s="145"/>
      <c r="X184" s="145"/>
      <c r="Y184" s="145"/>
      <c r="Z184" s="173"/>
      <c r="AA184" s="123"/>
    </row>
    <row r="185" spans="1:27" ht="20.100000000000001" customHeight="1" x14ac:dyDescent="0.15">
      <c r="A185" s="86"/>
      <c r="B185" s="86"/>
      <c r="C185" s="114"/>
      <c r="D185" s="115">
        <v>5</v>
      </c>
      <c r="E185" s="88" t="s">
        <v>166</v>
      </c>
      <c r="I185" s="36"/>
      <c r="J185" s="36"/>
      <c r="K185" s="36"/>
      <c r="L185" s="36"/>
      <c r="M185" s="36"/>
      <c r="N185" s="36"/>
      <c r="O185" s="36"/>
      <c r="P185" s="36"/>
      <c r="Q185" s="36"/>
      <c r="R185" s="36"/>
      <c r="S185" s="36"/>
      <c r="T185" s="36"/>
      <c r="U185" s="36"/>
      <c r="V185" s="36"/>
      <c r="W185" s="36"/>
      <c r="X185" s="36"/>
      <c r="Y185" s="36"/>
      <c r="Z185" s="171"/>
      <c r="AA185" s="123"/>
    </row>
    <row r="186" spans="1:27" ht="20.100000000000001" customHeight="1" x14ac:dyDescent="0.15">
      <c r="A186" s="86"/>
      <c r="B186" s="86"/>
      <c r="C186" s="123"/>
      <c r="D186" s="120"/>
      <c r="E186" s="174" t="s">
        <v>104</v>
      </c>
      <c r="F186" s="120"/>
      <c r="G186" s="120"/>
      <c r="H186" s="120"/>
      <c r="I186" s="172"/>
      <c r="J186" s="132" t="s">
        <v>174</v>
      </c>
      <c r="K186" s="145"/>
      <c r="L186" s="145"/>
      <c r="M186" s="145"/>
      <c r="N186" s="145"/>
      <c r="O186" s="145"/>
      <c r="P186" s="145"/>
      <c r="Q186" s="145"/>
      <c r="R186" s="145"/>
      <c r="S186" s="145"/>
      <c r="T186" s="145"/>
      <c r="U186" s="145"/>
      <c r="V186" s="145"/>
      <c r="W186" s="145"/>
      <c r="X186" s="145"/>
      <c r="Y186" s="145"/>
      <c r="Z186" s="173"/>
      <c r="AA186" s="123"/>
    </row>
    <row r="187" spans="1:27" ht="15" customHeight="1" x14ac:dyDescent="0.15">
      <c r="A187" s="86"/>
      <c r="B187" s="86"/>
      <c r="C187" s="134"/>
      <c r="D187" s="135"/>
      <c r="E187" s="135"/>
      <c r="F187" s="135"/>
      <c r="G187" s="135"/>
      <c r="H187" s="135"/>
      <c r="I187" s="175"/>
      <c r="J187" s="176"/>
      <c r="K187" s="176"/>
      <c r="L187" s="176"/>
      <c r="M187" s="176"/>
      <c r="N187" s="176"/>
      <c r="O187" s="176"/>
      <c r="P187" s="176"/>
      <c r="Q187" s="176"/>
      <c r="R187" s="176"/>
      <c r="S187" s="176"/>
      <c r="T187" s="176"/>
      <c r="U187" s="176"/>
      <c r="V187" s="176"/>
      <c r="W187" s="176"/>
      <c r="X187" s="176"/>
      <c r="Y187" s="176"/>
      <c r="Z187" s="176"/>
      <c r="AA187" s="123"/>
    </row>
    <row r="188" spans="1:27" ht="15" customHeight="1" x14ac:dyDescent="0.15">
      <c r="A188" s="86"/>
      <c r="B188" s="86"/>
      <c r="C188" s="120"/>
      <c r="D188" s="120"/>
      <c r="E188" s="120"/>
      <c r="F188" s="120"/>
      <c r="G188" s="120"/>
      <c r="H188" s="120"/>
      <c r="I188" s="168"/>
      <c r="J188" s="145"/>
      <c r="K188" s="145"/>
      <c r="L188" s="145"/>
      <c r="M188" s="145"/>
      <c r="N188" s="145"/>
      <c r="O188" s="145"/>
      <c r="P188" s="145"/>
      <c r="Q188" s="145"/>
      <c r="R188" s="145"/>
      <c r="S188" s="145"/>
      <c r="T188" s="145"/>
      <c r="U188" s="145"/>
      <c r="V188" s="120"/>
    </row>
    <row r="189" spans="1:27" ht="20.100000000000001" customHeight="1" x14ac:dyDescent="0.15">
      <c r="A189" s="93"/>
      <c r="B189" s="93"/>
      <c r="C189" s="120"/>
      <c r="D189" s="120"/>
      <c r="E189" s="120"/>
      <c r="F189" s="120"/>
      <c r="G189" s="120"/>
      <c r="H189" s="120"/>
      <c r="I189" s="177"/>
      <c r="J189" s="140"/>
      <c r="K189" s="140"/>
      <c r="L189" s="140"/>
      <c r="M189" s="140"/>
      <c r="N189" s="167"/>
      <c r="O189" s="140"/>
      <c r="P189" s="140"/>
      <c r="Q189" s="140"/>
      <c r="R189" s="167"/>
      <c r="S189" s="140"/>
      <c r="T189" s="140"/>
      <c r="U189" s="140"/>
      <c r="V189" s="140"/>
      <c r="W189" s="140"/>
      <c r="X189" s="140"/>
      <c r="Y189" s="140"/>
      <c r="Z189" s="140"/>
      <c r="AA189" s="140"/>
    </row>
    <row r="190" spans="1:27" ht="20.100000000000001" customHeight="1" x14ac:dyDescent="0.15">
      <c r="A190" s="93"/>
      <c r="B190" s="93"/>
      <c r="C190" s="107" t="s">
        <v>167</v>
      </c>
      <c r="D190" s="108"/>
      <c r="E190" s="108"/>
      <c r="F190" s="108"/>
      <c r="G190" s="108"/>
      <c r="H190" s="109"/>
      <c r="I190" s="178"/>
      <c r="J190" s="179"/>
      <c r="K190" s="179"/>
      <c r="L190" s="179"/>
      <c r="M190" s="179"/>
      <c r="N190" s="179"/>
      <c r="O190" s="179"/>
      <c r="P190" s="179"/>
      <c r="Q190" s="179"/>
      <c r="R190" s="179"/>
      <c r="S190" s="179"/>
      <c r="T190" s="179"/>
      <c r="U190" s="179"/>
      <c r="V190" s="179"/>
      <c r="W190" s="179"/>
      <c r="X190" s="179"/>
      <c r="Y190" s="179"/>
      <c r="Z190" s="179"/>
    </row>
    <row r="191" spans="1:27" ht="20.100000000000001" customHeight="1" x14ac:dyDescent="0.15">
      <c r="A191" s="93"/>
      <c r="B191" s="93"/>
      <c r="C191" s="180"/>
      <c r="D191" s="181"/>
      <c r="E191" s="181"/>
      <c r="F191" s="181"/>
      <c r="G191" s="181"/>
      <c r="H191" s="181"/>
      <c r="Z191" s="164"/>
      <c r="AA191" s="131"/>
    </row>
    <row r="192" spans="1:27" ht="20.100000000000001" customHeight="1" x14ac:dyDescent="0.15">
      <c r="A192" s="106"/>
      <c r="B192" s="93"/>
      <c r="C192" s="110"/>
      <c r="D192" s="115">
        <v>1</v>
      </c>
      <c r="E192" s="88" t="s">
        <v>24</v>
      </c>
      <c r="I192" s="66"/>
      <c r="J192" s="67"/>
      <c r="K192" s="67"/>
      <c r="L192" s="67"/>
      <c r="M192" s="67"/>
      <c r="N192" s="182"/>
      <c r="O192" s="182"/>
      <c r="P192" s="182"/>
      <c r="Q192" s="182"/>
      <c r="R192" s="182"/>
      <c r="S192" s="182"/>
      <c r="T192" s="182"/>
      <c r="U192" s="182"/>
      <c r="V192" s="120"/>
      <c r="W192" s="120"/>
      <c r="Z192" s="164"/>
    </row>
    <row r="193" spans="1:26" ht="30" customHeight="1" x14ac:dyDescent="0.15">
      <c r="A193" s="106"/>
      <c r="B193" s="93"/>
      <c r="C193" s="110"/>
      <c r="D193" s="183"/>
      <c r="E193" s="174"/>
      <c r="F193" s="174"/>
      <c r="G193" s="174"/>
      <c r="H193" s="182"/>
      <c r="I193" s="184"/>
      <c r="J193" s="124"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93" s="124"/>
      <c r="L193" s="124"/>
      <c r="M193" s="124"/>
      <c r="N193" s="124"/>
      <c r="O193" s="124"/>
      <c r="P193" s="124"/>
      <c r="Q193" s="124"/>
      <c r="R193" s="124"/>
      <c r="S193" s="124"/>
      <c r="T193" s="124"/>
      <c r="U193" s="124"/>
      <c r="V193" s="124"/>
      <c r="W193" s="124"/>
      <c r="X193" s="124"/>
      <c r="Y193" s="124"/>
      <c r="Z193" s="164"/>
    </row>
    <row r="194" spans="1:26" ht="20.100000000000001" customHeight="1" x14ac:dyDescent="0.15">
      <c r="A194" s="106"/>
      <c r="B194" s="93"/>
      <c r="C194" s="110"/>
      <c r="D194" s="115">
        <v>2</v>
      </c>
      <c r="E194" s="88" t="s">
        <v>25</v>
      </c>
      <c r="I194" s="36"/>
      <c r="J194" s="67"/>
      <c r="K194" s="67"/>
      <c r="L194" s="67"/>
      <c r="M194" s="67"/>
      <c r="N194" s="182"/>
      <c r="O194" s="182"/>
      <c r="P194" s="152"/>
      <c r="Q194" s="182"/>
      <c r="R194" s="182"/>
      <c r="S194" s="182"/>
      <c r="T194" s="182"/>
      <c r="U194" s="182"/>
      <c r="V194" s="120"/>
      <c r="W194" s="120"/>
      <c r="Z194" s="164"/>
    </row>
    <row r="195" spans="1:26" ht="20.100000000000001" customHeight="1" x14ac:dyDescent="0.15">
      <c r="A195" s="106"/>
      <c r="B195" s="93"/>
      <c r="C195" s="110"/>
      <c r="D195" s="183"/>
      <c r="E195" s="174"/>
      <c r="F195" s="174"/>
      <c r="G195" s="174"/>
      <c r="H195" s="182"/>
      <c r="I195" s="184"/>
      <c r="J195" s="185" t="s">
        <v>158</v>
      </c>
      <c r="K195" s="185"/>
      <c r="L195" s="185"/>
      <c r="M195" s="185"/>
      <c r="N195" s="185"/>
      <c r="O195" s="185"/>
      <c r="P195" s="185"/>
      <c r="Q195" s="185"/>
      <c r="R195" s="185"/>
      <c r="S195" s="185"/>
      <c r="T195" s="185"/>
      <c r="U195" s="185"/>
      <c r="V195" s="185"/>
      <c r="W195" s="185"/>
      <c r="X195" s="185"/>
      <c r="Y195" s="185"/>
      <c r="Z195" s="164"/>
    </row>
    <row r="196" spans="1:26" ht="20.100000000000001" customHeight="1" x14ac:dyDescent="0.15">
      <c r="A196" s="93"/>
      <c r="B196" s="93"/>
      <c r="C196" s="114"/>
      <c r="D196" s="115">
        <v>3</v>
      </c>
      <c r="E196" s="120" t="s">
        <v>1</v>
      </c>
      <c r="F196" s="120"/>
      <c r="P196" s="186"/>
      <c r="Q196" s="187"/>
      <c r="R196" s="187"/>
      <c r="S196" s="187"/>
      <c r="T196" s="187"/>
      <c r="U196" s="187"/>
      <c r="V196" s="187"/>
      <c r="W196" s="187"/>
      <c r="X196" s="187"/>
      <c r="Y196" s="187"/>
      <c r="Z196" s="119"/>
    </row>
    <row r="197" spans="1:26" ht="45" customHeight="1" x14ac:dyDescent="0.15">
      <c r="A197" s="93"/>
      <c r="B197" s="93"/>
      <c r="C197" s="114"/>
      <c r="D197" s="115"/>
      <c r="E197" s="188" t="s">
        <v>39</v>
      </c>
      <c r="F197" s="188"/>
      <c r="G197" s="188"/>
      <c r="H197" s="188"/>
      <c r="I197" s="188"/>
      <c r="J197" s="188"/>
      <c r="K197" s="188"/>
      <c r="L197" s="188"/>
      <c r="M197" s="188"/>
      <c r="N197" s="188"/>
      <c r="O197" s="188"/>
      <c r="P197" s="188"/>
      <c r="Q197" s="188"/>
      <c r="R197" s="188"/>
      <c r="S197" s="188"/>
      <c r="T197" s="188"/>
      <c r="U197" s="188"/>
      <c r="V197" s="188"/>
      <c r="W197" s="188"/>
      <c r="X197" s="188"/>
      <c r="Y197" s="188"/>
      <c r="Z197" s="119"/>
    </row>
    <row r="198" spans="1:26" ht="20.100000000000001" customHeight="1" x14ac:dyDescent="0.15">
      <c r="A198" s="93">
        <f>IFERROR(IF(COUNTIF($K199:$K202,"○")&gt;1,1001,0),3)</f>
        <v>0</v>
      </c>
      <c r="B198" s="370"/>
      <c r="C198" s="114"/>
      <c r="D198" s="115"/>
      <c r="E198" s="189" t="s">
        <v>8</v>
      </c>
      <c r="F198" s="190"/>
      <c r="G198" s="190"/>
      <c r="H198" s="190"/>
      <c r="I198" s="190"/>
      <c r="J198" s="191"/>
      <c r="K198" s="192" t="s">
        <v>18</v>
      </c>
      <c r="L198" s="193"/>
      <c r="M198" s="194"/>
      <c r="N198" s="195" t="s">
        <v>9</v>
      </c>
      <c r="O198" s="196"/>
      <c r="P198" s="196"/>
      <c r="Q198" s="196"/>
      <c r="R198" s="196"/>
      <c r="S198" s="196"/>
      <c r="T198" s="196"/>
      <c r="U198" s="196"/>
      <c r="V198" s="197"/>
      <c r="W198" s="198" t="s">
        <v>10</v>
      </c>
      <c r="X198" s="199"/>
      <c r="Y198" s="200"/>
      <c r="Z198" s="119"/>
    </row>
    <row r="199" spans="1:26" ht="20.100000000000001" customHeight="1" x14ac:dyDescent="0.15">
      <c r="A199" s="93"/>
      <c r="B199" s="93"/>
      <c r="C199" s="114"/>
      <c r="D199" s="201"/>
      <c r="E199" s="202" t="s">
        <v>19</v>
      </c>
      <c r="F199" s="203"/>
      <c r="G199" s="203"/>
      <c r="H199" s="203"/>
      <c r="I199" s="203"/>
      <c r="J199" s="204"/>
      <c r="K199" s="68"/>
      <c r="L199" s="69"/>
      <c r="M199" s="70"/>
      <c r="N199" s="205"/>
      <c r="O199" s="206"/>
      <c r="P199" s="206"/>
      <c r="Q199" s="206"/>
      <c r="R199" s="206"/>
      <c r="S199" s="206"/>
      <c r="T199" s="206"/>
      <c r="U199" s="206"/>
      <c r="V199" s="207"/>
      <c r="W199" s="208"/>
      <c r="X199" s="209"/>
      <c r="Y199" s="210"/>
      <c r="Z199" s="119"/>
    </row>
    <row r="200" spans="1:26" ht="20.100000000000001" customHeight="1" x14ac:dyDescent="0.15">
      <c r="A200" s="93">
        <f>IFERROR(IF(AND($K200="○",TRIM($N200)=""),1001,0),3)</f>
        <v>0</v>
      </c>
      <c r="B200" s="93"/>
      <c r="C200" s="114"/>
      <c r="D200" s="201"/>
      <c r="E200" s="211" t="s">
        <v>20</v>
      </c>
      <c r="F200" s="212"/>
      <c r="G200" s="212"/>
      <c r="H200" s="212"/>
      <c r="I200" s="212"/>
      <c r="J200" s="213"/>
      <c r="K200" s="63"/>
      <c r="L200" s="64"/>
      <c r="M200" s="65"/>
      <c r="N200" s="38"/>
      <c r="O200" s="39"/>
      <c r="P200" s="39"/>
      <c r="Q200" s="39"/>
      <c r="R200" s="39"/>
      <c r="S200" s="39"/>
      <c r="T200" s="39"/>
      <c r="U200" s="39"/>
      <c r="V200" s="40"/>
      <c r="W200" s="214"/>
      <c r="X200" s="215"/>
      <c r="Y200" s="216"/>
      <c r="Z200" s="119"/>
    </row>
    <row r="201" spans="1:26" ht="20.100000000000001" customHeight="1" x14ac:dyDescent="0.15">
      <c r="A201" s="93">
        <f>IFERROR(IF(AND($K201="○",TRIM($N201)=""),1001,0),3)</f>
        <v>0</v>
      </c>
      <c r="B201" s="93"/>
      <c r="C201" s="114"/>
      <c r="D201" s="201"/>
      <c r="E201" s="211" t="s">
        <v>21</v>
      </c>
      <c r="F201" s="212"/>
      <c r="G201" s="212"/>
      <c r="H201" s="212"/>
      <c r="I201" s="212"/>
      <c r="J201" s="213"/>
      <c r="K201" s="63"/>
      <c r="L201" s="64"/>
      <c r="M201" s="65"/>
      <c r="N201" s="38"/>
      <c r="O201" s="39"/>
      <c r="P201" s="39"/>
      <c r="Q201" s="39"/>
      <c r="R201" s="39"/>
      <c r="S201" s="39"/>
      <c r="T201" s="39"/>
      <c r="U201" s="39"/>
      <c r="V201" s="40"/>
      <c r="W201" s="217">
        <v>100</v>
      </c>
      <c r="X201" s="218"/>
      <c r="Y201" s="219" t="s">
        <v>11</v>
      </c>
      <c r="Z201" s="119"/>
    </row>
    <row r="202" spans="1:26" ht="20.100000000000001" customHeight="1" x14ac:dyDescent="0.15">
      <c r="A202" s="93">
        <f>IFERROR(IF(AND($K202="○",OR(TRIM($N202)="",TRIM($W202)="")),1001,0),3)</f>
        <v>0</v>
      </c>
      <c r="B202" s="93"/>
      <c r="C202" s="114"/>
      <c r="D202" s="201"/>
      <c r="E202" s="220" t="s">
        <v>22</v>
      </c>
      <c r="F202" s="221"/>
      <c r="G202" s="221"/>
      <c r="H202" s="221"/>
      <c r="I202" s="221"/>
      <c r="J202" s="222"/>
      <c r="K202" s="41"/>
      <c r="L202" s="42"/>
      <c r="M202" s="43"/>
      <c r="N202" s="38"/>
      <c r="O202" s="39"/>
      <c r="P202" s="47"/>
      <c r="Q202" s="39"/>
      <c r="R202" s="39"/>
      <c r="S202" s="39"/>
      <c r="T202" s="39"/>
      <c r="U202" s="39"/>
      <c r="V202" s="40"/>
      <c r="W202" s="48"/>
      <c r="X202" s="49"/>
      <c r="Y202" s="223" t="s">
        <v>11</v>
      </c>
      <c r="Z202" s="119"/>
    </row>
    <row r="203" spans="1:26" ht="20.100000000000001" customHeight="1" x14ac:dyDescent="0.15">
      <c r="A203" s="93"/>
      <c r="B203" s="93"/>
      <c r="C203" s="114"/>
      <c r="D203" s="201"/>
      <c r="E203" s="224"/>
      <c r="F203" s="225"/>
      <c r="G203" s="225"/>
      <c r="H203" s="225"/>
      <c r="I203" s="225"/>
      <c r="J203" s="226"/>
      <c r="K203" s="44"/>
      <c r="L203" s="45"/>
      <c r="M203" s="46"/>
      <c r="N203" s="50"/>
      <c r="O203" s="51"/>
      <c r="P203" s="52"/>
      <c r="Q203" s="51"/>
      <c r="R203" s="51"/>
      <c r="S203" s="51"/>
      <c r="T203" s="51"/>
      <c r="U203" s="51"/>
      <c r="V203" s="53"/>
      <c r="W203" s="54"/>
      <c r="X203" s="55"/>
      <c r="Y203" s="227" t="s">
        <v>11</v>
      </c>
      <c r="Z203" s="119"/>
    </row>
    <row r="204" spans="1:26" ht="20.100000000000001" customHeight="1" x14ac:dyDescent="0.15">
      <c r="A204" s="93"/>
      <c r="B204" s="93"/>
      <c r="C204" s="114"/>
      <c r="D204" s="115"/>
      <c r="E204" s="228"/>
      <c r="F204" s="228"/>
      <c r="G204" s="228"/>
      <c r="H204" s="228"/>
      <c r="I204" s="228"/>
      <c r="J204" s="228"/>
      <c r="K204" s="121"/>
      <c r="L204" s="121"/>
      <c r="M204" s="121"/>
      <c r="N204" s="121"/>
      <c r="O204" s="121"/>
      <c r="P204" s="121"/>
      <c r="Q204" s="121"/>
      <c r="R204" s="121"/>
      <c r="S204" s="121"/>
      <c r="T204" s="121"/>
      <c r="U204" s="121"/>
      <c r="V204" s="121"/>
      <c r="W204" s="121"/>
      <c r="X204" s="121"/>
      <c r="Y204" s="121"/>
      <c r="Z204" s="119"/>
    </row>
    <row r="205" spans="1:26" ht="20.100000000000001" customHeight="1" x14ac:dyDescent="0.15">
      <c r="A205" s="93">
        <f>IFERROR(IF(TRIM($I205)="",1001,0),3)</f>
        <v>1001</v>
      </c>
      <c r="B205" s="93"/>
      <c r="C205" s="114"/>
      <c r="D205" s="115">
        <v>4</v>
      </c>
      <c r="E205" s="88" t="s">
        <v>0</v>
      </c>
      <c r="I205" s="71"/>
      <c r="J205" s="71"/>
      <c r="K205" s="71"/>
      <c r="L205" s="71"/>
      <c r="M205" s="71"/>
      <c r="N205" s="120" t="s">
        <v>23</v>
      </c>
      <c r="O205" s="120"/>
      <c r="P205" s="120"/>
      <c r="Q205" s="120"/>
      <c r="R205" s="120"/>
      <c r="S205" s="120"/>
      <c r="T205" s="120"/>
      <c r="U205" s="120"/>
      <c r="V205" s="120"/>
      <c r="W205" s="120"/>
      <c r="X205" s="120"/>
      <c r="Y205" s="120"/>
      <c r="Z205" s="119"/>
    </row>
    <row r="206" spans="1:26" ht="45" customHeight="1" x14ac:dyDescent="0.15">
      <c r="A206" s="93"/>
      <c r="B206" s="93"/>
      <c r="C206" s="123"/>
      <c r="D206" s="120"/>
      <c r="E206" s="120"/>
      <c r="F206" s="120"/>
      <c r="G206" s="120"/>
      <c r="H206" s="120"/>
      <c r="I206" s="117"/>
      <c r="J206" s="124" t="s">
        <v>147</v>
      </c>
      <c r="K206" s="185"/>
      <c r="L206" s="185"/>
      <c r="M206" s="185"/>
      <c r="N206" s="185"/>
      <c r="O206" s="185"/>
      <c r="P206" s="185"/>
      <c r="Q206" s="185"/>
      <c r="R206" s="185"/>
      <c r="S206" s="185"/>
      <c r="T206" s="185"/>
      <c r="U206" s="185"/>
      <c r="V206" s="185"/>
      <c r="W206" s="185"/>
      <c r="X206" s="185"/>
      <c r="Y206" s="185"/>
      <c r="Z206" s="119"/>
    </row>
    <row r="207" spans="1:26" ht="20.100000000000001" customHeight="1" x14ac:dyDescent="0.15">
      <c r="A207" s="93"/>
      <c r="B207" s="93"/>
      <c r="C207" s="114"/>
      <c r="D207" s="115">
        <v>5</v>
      </c>
      <c r="E207" s="88" t="s">
        <v>26</v>
      </c>
      <c r="I207" s="66"/>
      <c r="J207" s="37"/>
      <c r="K207" s="37"/>
      <c r="L207" s="37"/>
      <c r="M207" s="37"/>
      <c r="N207" s="120"/>
      <c r="O207" s="120"/>
      <c r="P207" s="120"/>
      <c r="Q207" s="120"/>
      <c r="R207" s="120"/>
      <c r="S207" s="120"/>
      <c r="T207" s="120"/>
      <c r="U207" s="120"/>
      <c r="V207" s="120"/>
      <c r="W207" s="120"/>
      <c r="X207" s="120"/>
      <c r="Y207" s="120"/>
      <c r="Z207" s="119"/>
    </row>
    <row r="208" spans="1:26" ht="20.100000000000001" customHeight="1" x14ac:dyDescent="0.15">
      <c r="A208" s="93"/>
      <c r="B208" s="93"/>
      <c r="C208" s="123"/>
      <c r="D208" s="120"/>
      <c r="E208" s="120"/>
      <c r="F208" s="120"/>
      <c r="G208" s="120"/>
      <c r="H208" s="120"/>
      <c r="I208" s="117"/>
      <c r="J208" s="122" t="str">
        <f>日付例&amp;"　年月日を入力してください。個人の場合や設立日が1900/3/31以前の場合は、入力不要です。"</f>
        <v>例)2024/4/1、R6/4/1　年月日を入力してください。個人の場合や設立日が1900/3/31以前の場合は、入力不要です。</v>
      </c>
      <c r="K208" s="121"/>
      <c r="L208" s="121"/>
      <c r="M208" s="121"/>
      <c r="N208" s="121"/>
      <c r="O208" s="121"/>
      <c r="P208" s="121"/>
      <c r="Q208" s="121"/>
      <c r="R208" s="121"/>
      <c r="S208" s="121"/>
      <c r="T208" s="121"/>
      <c r="U208" s="121"/>
      <c r="V208" s="121"/>
      <c r="W208" s="121"/>
      <c r="X208" s="121"/>
      <c r="Y208" s="121"/>
      <c r="Z208" s="119"/>
    </row>
    <row r="209" spans="1:27" ht="20.100000000000001" customHeight="1" x14ac:dyDescent="0.15">
      <c r="A209" s="93"/>
      <c r="B209" s="93"/>
      <c r="C209" s="114"/>
      <c r="D209" s="115">
        <v>6</v>
      </c>
      <c r="E209" s="88" t="s">
        <v>124</v>
      </c>
      <c r="F209" s="120"/>
      <c r="G209" s="120"/>
      <c r="H209" s="120"/>
      <c r="I209" s="66"/>
      <c r="J209" s="37"/>
      <c r="K209" s="37"/>
      <c r="L209" s="37"/>
      <c r="M209" s="37"/>
      <c r="N209" s="229"/>
      <c r="O209" s="187"/>
      <c r="P209" s="187"/>
      <c r="Q209" s="187"/>
      <c r="R209" s="187"/>
      <c r="S209" s="187"/>
      <c r="T209" s="187"/>
      <c r="U209" s="187"/>
      <c r="V209" s="187"/>
      <c r="W209" s="187"/>
      <c r="X209" s="187"/>
      <c r="Y209" s="187"/>
      <c r="Z209" s="230"/>
      <c r="AA209" s="123"/>
    </row>
    <row r="210" spans="1:27" ht="20.100000000000001" customHeight="1" x14ac:dyDescent="0.15">
      <c r="A210" s="93"/>
      <c r="B210" s="93"/>
      <c r="C210" s="114"/>
      <c r="D210" s="115"/>
      <c r="E210" s="120"/>
      <c r="F210" s="120"/>
      <c r="G210" s="120"/>
      <c r="H210" s="120"/>
      <c r="I210" s="231"/>
      <c r="J210" s="122" t="str">
        <f>日付例&amp;"　年月日を入力してください。創業日が1900/3/31以前の場合は、入力不要です。"</f>
        <v>例)2024/4/1、R6/4/1　年月日を入力してください。創業日が1900/3/31以前の場合は、入力不要です。</v>
      </c>
      <c r="K210" s="122"/>
      <c r="L210" s="122"/>
      <c r="M210" s="130"/>
      <c r="N210" s="232"/>
      <c r="O210" s="122"/>
      <c r="P210" s="130"/>
      <c r="Q210" s="122"/>
      <c r="R210" s="122"/>
      <c r="S210" s="122"/>
      <c r="T210" s="122"/>
      <c r="U210" s="122"/>
      <c r="V210" s="122"/>
      <c r="W210" s="122"/>
      <c r="X210" s="122"/>
      <c r="Y210" s="122"/>
      <c r="Z210" s="133"/>
      <c r="AA210" s="123"/>
    </row>
    <row r="211" spans="1:27" ht="20.100000000000001" customHeight="1" x14ac:dyDescent="0.15">
      <c r="A211" s="93"/>
      <c r="B211" s="93"/>
      <c r="C211" s="114"/>
      <c r="D211" s="115">
        <v>7</v>
      </c>
      <c r="E211" s="120" t="s">
        <v>27</v>
      </c>
      <c r="F211" s="120"/>
      <c r="G211" s="120"/>
      <c r="H211" s="120"/>
      <c r="I211" s="66"/>
      <c r="J211" s="67"/>
      <c r="K211" s="67"/>
      <c r="L211" s="67"/>
      <c r="M211" s="67"/>
      <c r="N211" s="233" t="s">
        <v>28</v>
      </c>
      <c r="O211" s="66"/>
      <c r="P211" s="61"/>
      <c r="Q211" s="61"/>
      <c r="R211" s="61"/>
      <c r="S211" s="234" t="s">
        <v>29</v>
      </c>
      <c r="U211" s="187"/>
      <c r="V211" s="187"/>
      <c r="W211" s="187"/>
      <c r="X211" s="187"/>
      <c r="Y211" s="187"/>
      <c r="Z211" s="230"/>
      <c r="AA211" s="123"/>
    </row>
    <row r="212" spans="1:27" ht="20.100000000000001" customHeight="1" x14ac:dyDescent="0.15">
      <c r="A212" s="93"/>
      <c r="B212" s="93"/>
      <c r="C212" s="114"/>
      <c r="D212" s="115"/>
      <c r="E212" s="228" t="s">
        <v>30</v>
      </c>
      <c r="F212" s="120"/>
      <c r="G212" s="120"/>
      <c r="H212" s="120"/>
      <c r="I212" s="231"/>
      <c r="J212" s="122" t="str">
        <f>日付例&amp;"　年月日を入力してください。"</f>
        <v>例)2024/4/1、R6/4/1　年月日を入力してください。</v>
      </c>
      <c r="K212" s="122"/>
      <c r="L212" s="122"/>
      <c r="M212" s="130"/>
      <c r="N212" s="232"/>
      <c r="O212" s="122"/>
      <c r="P212" s="130"/>
      <c r="Q212" s="122"/>
      <c r="R212" s="122"/>
      <c r="S212" s="122"/>
      <c r="T212" s="122"/>
      <c r="U212" s="122"/>
      <c r="V212" s="122"/>
      <c r="W212" s="122"/>
      <c r="X212" s="122"/>
      <c r="Y212" s="122"/>
      <c r="Z212" s="133"/>
      <c r="AA212" s="123"/>
    </row>
    <row r="213" spans="1:27" ht="20.100000000000001" customHeight="1" x14ac:dyDescent="0.15">
      <c r="A213" s="93"/>
      <c r="B213" s="93"/>
      <c r="C213" s="114"/>
      <c r="D213" s="115">
        <v>8</v>
      </c>
      <c r="E213" s="235" t="s">
        <v>145</v>
      </c>
      <c r="F213" s="120"/>
      <c r="G213" s="120"/>
      <c r="H213" s="120"/>
      <c r="I213" s="66"/>
      <c r="J213" s="67"/>
      <c r="K213" s="67"/>
      <c r="L213" s="67"/>
      <c r="M213" s="67"/>
      <c r="N213" s="236"/>
      <c r="O213" s="187"/>
      <c r="P213" s="186"/>
      <c r="Q213" s="187"/>
      <c r="R213" s="187"/>
      <c r="S213" s="187"/>
      <c r="T213" s="187"/>
      <c r="U213" s="187"/>
      <c r="V213" s="187"/>
      <c r="W213" s="187"/>
      <c r="X213" s="187"/>
      <c r="Y213" s="187"/>
      <c r="Z213" s="230"/>
      <c r="AA213" s="123"/>
    </row>
    <row r="214" spans="1:27" ht="20.100000000000001" customHeight="1" x14ac:dyDescent="0.15">
      <c r="A214" s="93"/>
      <c r="B214" s="93"/>
      <c r="C214" s="114"/>
      <c r="D214" s="115"/>
      <c r="E214" s="228" t="s">
        <v>125</v>
      </c>
      <c r="F214" s="120"/>
      <c r="G214" s="120"/>
      <c r="H214" s="120"/>
      <c r="I214" s="237"/>
      <c r="J214" s="122" t="str">
        <f>日付例&amp;"　年月日を入力してください。"</f>
        <v>例)2024/4/1、R6/4/1　年月日を入力してください。</v>
      </c>
      <c r="K214" s="122"/>
      <c r="L214" s="122"/>
      <c r="M214" s="130"/>
      <c r="N214" s="232"/>
      <c r="O214" s="122"/>
      <c r="P214" s="130"/>
      <c r="Q214" s="122"/>
      <c r="R214" s="122"/>
      <c r="X214" s="122"/>
      <c r="Y214" s="122"/>
      <c r="Z214" s="133"/>
      <c r="AA214" s="123"/>
    </row>
    <row r="215" spans="1:27" ht="20.100000000000001" customHeight="1" x14ac:dyDescent="0.15">
      <c r="A215" s="93"/>
      <c r="B215" s="93"/>
      <c r="C215" s="114"/>
      <c r="D215" s="115">
        <v>9</v>
      </c>
      <c r="E215" s="88" t="s">
        <v>153</v>
      </c>
      <c r="I215" s="182"/>
      <c r="J215" s="182"/>
      <c r="K215" s="182"/>
      <c r="L215" s="182"/>
      <c r="M215" s="120"/>
      <c r="N215" s="120"/>
      <c r="O215" s="120"/>
      <c r="P215" s="120"/>
      <c r="Q215" s="120"/>
      <c r="R215" s="120"/>
      <c r="S215" s="120"/>
      <c r="T215" s="120"/>
      <c r="U215" s="120"/>
      <c r="V215" s="120"/>
      <c r="W215" s="120"/>
      <c r="X215" s="120"/>
      <c r="Z215" s="164"/>
    </row>
    <row r="216" spans="1:27" ht="20.100000000000001" customHeight="1" x14ac:dyDescent="0.15">
      <c r="A216" s="93">
        <f>IFERROR(IF(TRIM($I216)="",1001,0),3)</f>
        <v>1001</v>
      </c>
      <c r="B216" s="93"/>
      <c r="C216" s="114"/>
      <c r="E216" s="238" t="s">
        <v>126</v>
      </c>
      <c r="F216" s="239"/>
      <c r="G216" s="239"/>
      <c r="H216" s="240"/>
      <c r="I216" s="25"/>
      <c r="J216" s="72"/>
      <c r="K216" s="72"/>
      <c r="L216" s="72"/>
      <c r="M216" s="73"/>
      <c r="Y216" s="120"/>
      <c r="Z216" s="164"/>
    </row>
    <row r="217" spans="1:27" ht="20.100000000000001" customHeight="1" x14ac:dyDescent="0.15">
      <c r="A217" s="93">
        <f>IFERROR(IF(TRIM($I217)="",1001,0),3)</f>
        <v>1001</v>
      </c>
      <c r="B217" s="93"/>
      <c r="C217" s="114"/>
      <c r="D217" s="115"/>
      <c r="E217" s="241" t="s">
        <v>127</v>
      </c>
      <c r="F217" s="242"/>
      <c r="G217" s="242"/>
      <c r="H217" s="243"/>
      <c r="I217" s="33"/>
      <c r="J217" s="74"/>
      <c r="K217" s="74"/>
      <c r="L217" s="74"/>
      <c r="M217" s="75"/>
      <c r="Y217" s="120"/>
      <c r="Z217" s="164"/>
    </row>
    <row r="218" spans="1:27" ht="20.100000000000001" customHeight="1" x14ac:dyDescent="0.15">
      <c r="A218" s="93">
        <f>IFERROR(IF(TRIM($I218)="",1001,0),3)</f>
        <v>1001</v>
      </c>
      <c r="B218" s="93"/>
      <c r="C218" s="114"/>
      <c r="D218" s="115"/>
      <c r="E218" s="244" t="s">
        <v>128</v>
      </c>
      <c r="F218" s="245"/>
      <c r="G218" s="245"/>
      <c r="H218" s="246"/>
      <c r="I218" s="33"/>
      <c r="J218" s="74"/>
      <c r="K218" s="74"/>
      <c r="L218" s="74"/>
      <c r="M218" s="75"/>
      <c r="Y218" s="120"/>
      <c r="Z218" s="164"/>
    </row>
    <row r="219" spans="1:27" ht="20.100000000000001" customHeight="1" x14ac:dyDescent="0.15">
      <c r="A219" s="93"/>
      <c r="B219" s="93"/>
      <c r="C219" s="114"/>
      <c r="D219" s="115"/>
      <c r="E219" s="241" t="s">
        <v>129</v>
      </c>
      <c r="F219" s="242"/>
      <c r="G219" s="242"/>
      <c r="H219" s="243"/>
      <c r="I219" s="247">
        <f>I216+I217+I218</f>
        <v>0</v>
      </c>
      <c r="J219" s="248"/>
      <c r="K219" s="248"/>
      <c r="L219" s="248"/>
      <c r="M219" s="249"/>
      <c r="Y219" s="120"/>
      <c r="Z219" s="164"/>
    </row>
    <row r="220" spans="1:27" ht="20.100000000000001" customHeight="1" x14ac:dyDescent="0.15">
      <c r="A220" s="93">
        <f>IFERROR(IF(TRIM($I220)="",1001,0),3)</f>
        <v>1001</v>
      </c>
      <c r="B220" s="93"/>
      <c r="C220" s="114"/>
      <c r="D220" s="115"/>
      <c r="E220" s="250" t="s">
        <v>130</v>
      </c>
      <c r="F220" s="251"/>
      <c r="G220" s="251"/>
      <c r="H220" s="252"/>
      <c r="I220" s="76"/>
      <c r="J220" s="77"/>
      <c r="K220" s="77"/>
      <c r="L220" s="77"/>
      <c r="M220" s="78"/>
      <c r="Y220" s="120"/>
      <c r="Z220" s="164"/>
    </row>
    <row r="221" spans="1:27" ht="20.100000000000001" customHeight="1" x14ac:dyDescent="0.15">
      <c r="A221" s="93"/>
      <c r="B221" s="93"/>
      <c r="C221" s="114"/>
      <c r="D221" s="115"/>
      <c r="E221" s="253"/>
      <c r="F221" s="254"/>
      <c r="G221" s="236"/>
      <c r="H221" s="236"/>
      <c r="I221" s="229"/>
      <c r="J221" s="236"/>
      <c r="K221" s="236"/>
      <c r="Y221" s="120"/>
      <c r="Z221" s="164"/>
    </row>
    <row r="222" spans="1:27" ht="20.100000000000001" customHeight="1" x14ac:dyDescent="0.15">
      <c r="A222" s="93"/>
      <c r="B222" s="93"/>
      <c r="C222" s="114"/>
      <c r="D222" s="115">
        <v>10</v>
      </c>
      <c r="E222" s="88" t="s">
        <v>31</v>
      </c>
      <c r="I222" s="36"/>
      <c r="J222" s="37"/>
      <c r="K222" s="37"/>
      <c r="L222" s="37"/>
      <c r="M222" s="37"/>
      <c r="N222" s="120"/>
      <c r="O222" s="120"/>
      <c r="P222" s="120"/>
      <c r="Q222" s="120"/>
      <c r="R222" s="120"/>
      <c r="S222" s="120"/>
      <c r="T222" s="120"/>
      <c r="U222" s="120"/>
      <c r="V222" s="120"/>
      <c r="W222" s="120"/>
      <c r="X222" s="120"/>
      <c r="Y222" s="120"/>
      <c r="Z222" s="119"/>
    </row>
    <row r="223" spans="1:27" ht="60" customHeight="1" x14ac:dyDescent="0.15">
      <c r="A223" s="93"/>
      <c r="B223" s="93"/>
      <c r="C223" s="123"/>
      <c r="D223" s="120"/>
      <c r="E223" s="120"/>
      <c r="F223" s="120"/>
      <c r="G223" s="120"/>
      <c r="H223" s="120"/>
      <c r="I223" s="117"/>
      <c r="J223" s="255" t="s">
        <v>148</v>
      </c>
      <c r="K223" s="255"/>
      <c r="L223" s="255"/>
      <c r="M223" s="255"/>
      <c r="N223" s="255"/>
      <c r="O223" s="255"/>
      <c r="P223" s="255"/>
      <c r="Q223" s="255"/>
      <c r="R223" s="255"/>
      <c r="S223" s="255"/>
      <c r="T223" s="255"/>
      <c r="U223" s="255"/>
      <c r="V223" s="255"/>
      <c r="W223" s="255"/>
      <c r="X223" s="255"/>
      <c r="Y223" s="255"/>
      <c r="Z223" s="119"/>
    </row>
    <row r="224" spans="1:27" ht="20.100000000000001" customHeight="1" x14ac:dyDescent="0.15">
      <c r="A224" s="93"/>
      <c r="B224" s="93"/>
      <c r="C224" s="110"/>
      <c r="D224" s="115">
        <v>11</v>
      </c>
      <c r="E224" s="120" t="s">
        <v>32</v>
      </c>
      <c r="F224" s="111"/>
      <c r="G224" s="111"/>
      <c r="H224" s="111"/>
      <c r="I224" s="120"/>
      <c r="J224" s="120"/>
      <c r="K224" s="120"/>
      <c r="L224" s="120"/>
      <c r="M224" s="120"/>
      <c r="N224" s="120"/>
      <c r="O224" s="120"/>
      <c r="P224" s="120"/>
      <c r="Q224" s="120"/>
      <c r="R224" s="120"/>
      <c r="S224" s="120"/>
      <c r="T224" s="120"/>
      <c r="U224" s="120"/>
      <c r="V224" s="120"/>
      <c r="W224" s="120"/>
      <c r="X224" s="120"/>
      <c r="Y224" s="120"/>
      <c r="Z224" s="119"/>
      <c r="AA224" s="123"/>
    </row>
    <row r="225" spans="1:27" ht="20.100000000000001" customHeight="1" x14ac:dyDescent="0.15">
      <c r="A225" s="93"/>
      <c r="B225" s="93"/>
      <c r="C225" s="114"/>
      <c r="D225" s="164"/>
      <c r="E225" s="256" t="s">
        <v>7</v>
      </c>
      <c r="F225" s="257"/>
      <c r="G225" s="257"/>
      <c r="H225" s="258"/>
      <c r="I225" s="259" t="s">
        <v>131</v>
      </c>
      <c r="J225" s="260"/>
      <c r="K225" s="260"/>
      <c r="L225" s="260"/>
      <c r="M225" s="261"/>
      <c r="Z225" s="164"/>
      <c r="AA225" s="123"/>
    </row>
    <row r="226" spans="1:27" ht="20.100000000000001" customHeight="1" x14ac:dyDescent="0.15">
      <c r="A226" s="93"/>
      <c r="B226" s="93"/>
      <c r="C226" s="114"/>
      <c r="D226" s="164"/>
      <c r="E226" s="262" t="s">
        <v>33</v>
      </c>
      <c r="F226" s="263"/>
      <c r="G226" s="263"/>
      <c r="H226" s="264"/>
      <c r="I226" s="25"/>
      <c r="J226" s="26"/>
      <c r="K226" s="26"/>
      <c r="L226" s="26"/>
      <c r="M226" s="27"/>
      <c r="Z226" s="164"/>
      <c r="AA226" s="123"/>
    </row>
    <row r="227" spans="1:27" ht="20.100000000000001" customHeight="1" x14ac:dyDescent="0.15">
      <c r="A227" s="93"/>
      <c r="B227" s="93"/>
      <c r="C227" s="114"/>
      <c r="D227" s="164"/>
      <c r="E227" s="265" t="s">
        <v>34</v>
      </c>
      <c r="F227" s="266"/>
      <c r="G227" s="266"/>
      <c r="H227" s="267"/>
      <c r="I227" s="33"/>
      <c r="J227" s="34"/>
      <c r="K227" s="34"/>
      <c r="L227" s="34"/>
      <c r="M227" s="35"/>
      <c r="Z227" s="164"/>
      <c r="AA227" s="123"/>
    </row>
    <row r="228" spans="1:27" ht="20.100000000000001" customHeight="1" x14ac:dyDescent="0.15">
      <c r="A228" s="93"/>
      <c r="B228" s="93"/>
      <c r="C228" s="114"/>
      <c r="D228" s="164"/>
      <c r="E228" s="265" t="s">
        <v>35</v>
      </c>
      <c r="F228" s="266"/>
      <c r="G228" s="266"/>
      <c r="H228" s="267"/>
      <c r="I228" s="33"/>
      <c r="J228" s="34"/>
      <c r="K228" s="34"/>
      <c r="L228" s="34"/>
      <c r="M228" s="35"/>
      <c r="Z228" s="164"/>
      <c r="AA228" s="123"/>
    </row>
    <row r="229" spans="1:27" ht="20.100000000000001" customHeight="1" thickBot="1" x14ac:dyDescent="0.2">
      <c r="A229" s="93"/>
      <c r="B229" s="93"/>
      <c r="C229" s="114"/>
      <c r="D229" s="164"/>
      <c r="E229" s="268" t="s">
        <v>36</v>
      </c>
      <c r="F229" s="269"/>
      <c r="G229" s="269"/>
      <c r="H229" s="270"/>
      <c r="I229" s="28"/>
      <c r="J229" s="29"/>
      <c r="K229" s="29"/>
      <c r="L229" s="29"/>
      <c r="M229" s="30"/>
      <c r="Z229" s="164"/>
      <c r="AA229" s="123"/>
    </row>
    <row r="230" spans="1:27" ht="20.100000000000001" customHeight="1" thickTop="1" x14ac:dyDescent="0.15">
      <c r="A230" s="93"/>
      <c r="B230" s="93"/>
      <c r="C230" s="114"/>
      <c r="E230" s="271" t="s">
        <v>132</v>
      </c>
      <c r="F230" s="272"/>
      <c r="G230" s="272"/>
      <c r="H230" s="273"/>
      <c r="I230" s="274">
        <f>I226+I228+I229</f>
        <v>0</v>
      </c>
      <c r="J230" s="275"/>
      <c r="K230" s="275"/>
      <c r="L230" s="275"/>
      <c r="M230" s="276"/>
      <c r="Z230" s="164"/>
      <c r="AA230" s="123"/>
    </row>
    <row r="231" spans="1:27" ht="20.100000000000001" customHeight="1" x14ac:dyDescent="0.15">
      <c r="A231" s="93"/>
      <c r="B231" s="93"/>
      <c r="C231" s="114"/>
      <c r="D231" s="115"/>
      <c r="E231" s="120"/>
      <c r="F231" s="120"/>
      <c r="G231" s="120"/>
      <c r="H231" s="120"/>
      <c r="I231" s="187"/>
      <c r="J231" s="187"/>
      <c r="K231" s="187"/>
      <c r="L231" s="236"/>
      <c r="M231" s="236"/>
      <c r="N231" s="236"/>
      <c r="O231" s="187"/>
      <c r="P231" s="187"/>
      <c r="Q231" s="187"/>
      <c r="R231" s="187"/>
      <c r="S231" s="187"/>
      <c r="T231" s="187"/>
      <c r="U231" s="187"/>
      <c r="V231" s="187"/>
      <c r="W231" s="187"/>
      <c r="X231" s="187"/>
      <c r="Y231" s="187"/>
      <c r="Z231" s="230"/>
      <c r="AA231" s="123"/>
    </row>
    <row r="232" spans="1:27" ht="20.100000000000001" customHeight="1" x14ac:dyDescent="0.15">
      <c r="A232" s="93"/>
      <c r="B232" s="93"/>
      <c r="C232" s="114"/>
      <c r="D232" s="115">
        <v>12</v>
      </c>
      <c r="E232" s="120" t="s">
        <v>37</v>
      </c>
      <c r="F232" s="120"/>
      <c r="G232" s="120"/>
      <c r="H232" s="120"/>
      <c r="I232" s="153"/>
      <c r="Z232" s="164"/>
      <c r="AA232" s="123"/>
    </row>
    <row r="233" spans="1:27" ht="20.100000000000001" customHeight="1" x14ac:dyDescent="0.15">
      <c r="A233" s="93"/>
      <c r="B233" s="93"/>
      <c r="C233" s="114"/>
      <c r="D233" s="164"/>
      <c r="E233" s="256" t="s">
        <v>7</v>
      </c>
      <c r="F233" s="257"/>
      <c r="G233" s="257"/>
      <c r="H233" s="258"/>
      <c r="I233" s="259" t="s">
        <v>133</v>
      </c>
      <c r="J233" s="260"/>
      <c r="K233" s="260"/>
      <c r="L233" s="260"/>
      <c r="M233" s="261"/>
      <c r="Z233" s="164"/>
      <c r="AA233" s="123"/>
    </row>
    <row r="234" spans="1:27" ht="20.100000000000001" customHeight="1" x14ac:dyDescent="0.15">
      <c r="A234" s="93"/>
      <c r="B234" s="93"/>
      <c r="C234" s="114"/>
      <c r="D234" s="115"/>
      <c r="E234" s="277" t="s">
        <v>134</v>
      </c>
      <c r="F234" s="278"/>
      <c r="G234" s="278"/>
      <c r="H234" s="279"/>
      <c r="I234" s="25"/>
      <c r="J234" s="26"/>
      <c r="K234" s="26"/>
      <c r="L234" s="26"/>
      <c r="M234" s="27"/>
      <c r="N234" s="88" t="s">
        <v>135</v>
      </c>
      <c r="Z234" s="164"/>
      <c r="AA234" s="123"/>
    </row>
    <row r="235" spans="1:27" ht="20.100000000000001" customHeight="1" thickBot="1" x14ac:dyDescent="0.2">
      <c r="A235" s="93"/>
      <c r="B235" s="93"/>
      <c r="C235" s="114"/>
      <c r="D235" s="115"/>
      <c r="E235" s="280" t="s">
        <v>136</v>
      </c>
      <c r="F235" s="281"/>
      <c r="G235" s="281"/>
      <c r="H235" s="282"/>
      <c r="I235" s="28"/>
      <c r="J235" s="29"/>
      <c r="K235" s="29"/>
      <c r="L235" s="29"/>
      <c r="M235" s="30"/>
      <c r="N235" s="88" t="s">
        <v>135</v>
      </c>
      <c r="Z235" s="164"/>
      <c r="AA235" s="123"/>
    </row>
    <row r="236" spans="1:27" ht="20.100000000000001" customHeight="1" thickTop="1" x14ac:dyDescent="0.15">
      <c r="A236" s="93"/>
      <c r="B236" s="93"/>
      <c r="C236" s="114"/>
      <c r="D236" s="115"/>
      <c r="E236" s="283" t="s">
        <v>38</v>
      </c>
      <c r="F236" s="284"/>
      <c r="G236" s="284"/>
      <c r="H236" s="285"/>
      <c r="I236" s="286" t="str">
        <f>IFERROR(ROUND(I234*100/I235,1),"")</f>
        <v/>
      </c>
      <c r="J236" s="287"/>
      <c r="K236" s="287"/>
      <c r="L236" s="287"/>
      <c r="M236" s="288"/>
      <c r="N236" s="88" t="s">
        <v>11</v>
      </c>
      <c r="Z236" s="164"/>
      <c r="AA236" s="123"/>
    </row>
    <row r="237" spans="1:27" ht="20.100000000000001" customHeight="1" x14ac:dyDescent="0.15">
      <c r="A237" s="93"/>
      <c r="B237" s="93"/>
      <c r="C237" s="114"/>
      <c r="D237" s="115"/>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230"/>
      <c r="AA237" s="123"/>
    </row>
    <row r="238" spans="1:27" ht="20.100000000000001" customHeight="1" x14ac:dyDescent="0.15">
      <c r="A238" s="93"/>
      <c r="B238" s="93"/>
      <c r="C238" s="134"/>
      <c r="D238" s="135"/>
      <c r="E238" s="135"/>
      <c r="F238" s="135"/>
      <c r="G238" s="135"/>
      <c r="H238" s="135"/>
      <c r="I238" s="135"/>
      <c r="J238" s="136"/>
      <c r="K238" s="136"/>
      <c r="L238" s="136"/>
      <c r="M238" s="160"/>
      <c r="N238" s="136"/>
      <c r="O238" s="136"/>
      <c r="P238" s="160"/>
      <c r="Q238" s="136"/>
      <c r="R238" s="136"/>
      <c r="S238" s="136"/>
      <c r="T238" s="136"/>
      <c r="U238" s="136"/>
      <c r="V238" s="136"/>
      <c r="W238" s="136"/>
      <c r="X238" s="136"/>
      <c r="Y238" s="136"/>
      <c r="Z238" s="289"/>
      <c r="AA238" s="123"/>
    </row>
    <row r="239" spans="1:27" ht="20.100000000000001" customHeight="1" x14ac:dyDescent="0.15">
      <c r="A239" s="93"/>
      <c r="B239" s="93"/>
      <c r="C239" s="120"/>
      <c r="D239" s="120"/>
      <c r="E239" s="120"/>
      <c r="F239" s="120"/>
      <c r="G239" s="120"/>
      <c r="H239" s="120"/>
      <c r="I239" s="120"/>
      <c r="J239" s="140"/>
      <c r="K239" s="140"/>
      <c r="L239" s="140"/>
      <c r="M239" s="161"/>
      <c r="N239" s="140"/>
      <c r="O239" s="140"/>
      <c r="P239" s="161"/>
      <c r="Q239" s="140"/>
      <c r="R239" s="140"/>
      <c r="S239" s="140"/>
      <c r="T239" s="140"/>
      <c r="U239" s="140"/>
      <c r="V239" s="140"/>
      <c r="W239" s="140"/>
      <c r="X239" s="140"/>
      <c r="Y239" s="140"/>
      <c r="Z239" s="140"/>
      <c r="AA239" s="140"/>
    </row>
    <row r="240" spans="1:27" ht="20.100000000000001" customHeight="1" x14ac:dyDescent="0.15">
      <c r="A240" s="106"/>
      <c r="B240" s="93"/>
      <c r="C240" s="120"/>
      <c r="D240" s="120"/>
      <c r="E240" s="120"/>
      <c r="F240" s="120"/>
      <c r="G240" s="120"/>
      <c r="H240" s="120"/>
      <c r="I240" s="140"/>
      <c r="J240" s="120"/>
      <c r="K240" s="120"/>
      <c r="L240" s="152"/>
      <c r="M240" s="120"/>
      <c r="N240" s="120"/>
      <c r="O240" s="120"/>
      <c r="P240" s="120"/>
      <c r="Q240" s="120"/>
      <c r="R240" s="120"/>
      <c r="S240" s="120"/>
      <c r="T240" s="120"/>
      <c r="U240" s="120"/>
      <c r="V240" s="120"/>
      <c r="W240" s="120"/>
      <c r="X240" s="120"/>
      <c r="Y240" s="120"/>
      <c r="Z240" s="120"/>
    </row>
    <row r="241" spans="1:26" ht="20.100000000000001" customHeight="1" x14ac:dyDescent="0.15">
      <c r="A241" s="106"/>
      <c r="B241" s="93"/>
      <c r="C241" s="107" t="s">
        <v>168</v>
      </c>
      <c r="D241" s="108"/>
      <c r="E241" s="108"/>
      <c r="F241" s="108"/>
      <c r="G241" s="108"/>
      <c r="H241" s="108"/>
      <c r="I241" s="109"/>
      <c r="L241" s="141"/>
    </row>
    <row r="242" spans="1:26" ht="20.100000000000001" customHeight="1" x14ac:dyDescent="0.15">
      <c r="A242" s="106"/>
      <c r="B242" s="93"/>
      <c r="C242" s="110"/>
      <c r="D242" s="111"/>
      <c r="E242" s="111"/>
      <c r="F242" s="111"/>
      <c r="G242" s="111"/>
      <c r="H242" s="111"/>
      <c r="I242" s="111"/>
      <c r="J242" s="112"/>
      <c r="K242" s="112"/>
      <c r="L242" s="156"/>
      <c r="M242" s="156"/>
      <c r="N242" s="112"/>
      <c r="O242" s="112"/>
      <c r="P242" s="112"/>
      <c r="Q242" s="112"/>
      <c r="R242" s="112"/>
      <c r="S242" s="112"/>
      <c r="T242" s="112"/>
      <c r="U242" s="112"/>
      <c r="V242" s="112"/>
      <c r="W242" s="112"/>
      <c r="X242" s="112"/>
      <c r="Y242" s="112"/>
      <c r="Z242" s="113"/>
    </row>
    <row r="243" spans="1:26" ht="20.100000000000001" hidden="1" customHeight="1" x14ac:dyDescent="0.15">
      <c r="A243" s="106"/>
      <c r="B243" s="93"/>
      <c r="C243" s="110"/>
      <c r="D243" s="111"/>
      <c r="E243" s="111"/>
      <c r="F243" s="111"/>
      <c r="G243" s="111"/>
      <c r="H243" s="111"/>
      <c r="I243" s="111"/>
      <c r="J243" s="120"/>
      <c r="K243" s="120"/>
      <c r="L243" s="152"/>
      <c r="M243" s="152"/>
      <c r="N243" s="120"/>
      <c r="O243" s="120"/>
      <c r="P243" s="120"/>
      <c r="Q243" s="120"/>
      <c r="R243" s="120"/>
      <c r="S243" s="120"/>
      <c r="T243" s="120"/>
      <c r="U243" s="120"/>
      <c r="V243" s="120"/>
      <c r="W243" s="120"/>
      <c r="X243" s="120"/>
      <c r="Y243" s="120"/>
      <c r="Z243" s="119"/>
    </row>
    <row r="244" spans="1:26" ht="20.100000000000001" customHeight="1" x14ac:dyDescent="0.15">
      <c r="A244" s="106"/>
      <c r="B244" s="93"/>
      <c r="C244" s="114"/>
      <c r="D244" s="115">
        <v>1</v>
      </c>
      <c r="E244" s="88" t="s">
        <v>41</v>
      </c>
      <c r="J244" s="121"/>
      <c r="K244" s="121"/>
      <c r="L244" s="159"/>
      <c r="M244" s="121"/>
      <c r="N244" s="121"/>
      <c r="O244" s="159"/>
      <c r="P244" s="121"/>
      <c r="Q244" s="121"/>
      <c r="R244" s="159"/>
      <c r="S244" s="121"/>
      <c r="T244" s="121"/>
      <c r="U244" s="121"/>
      <c r="V244" s="121"/>
      <c r="W244" s="121"/>
      <c r="X244" s="121"/>
      <c r="Y244" s="121"/>
      <c r="Z244" s="119"/>
    </row>
    <row r="245" spans="1:26" ht="30" customHeight="1" x14ac:dyDescent="0.15">
      <c r="A245" s="106"/>
      <c r="B245" s="93"/>
      <c r="C245" s="114"/>
      <c r="D245" s="115"/>
      <c r="E245" s="290" t="s">
        <v>139</v>
      </c>
      <c r="F245" s="290"/>
      <c r="G245" s="290"/>
      <c r="H245" s="290"/>
      <c r="I245" s="290"/>
      <c r="J245" s="290"/>
      <c r="K245" s="290"/>
      <c r="L245" s="290"/>
      <c r="M245" s="290"/>
      <c r="N245" s="290"/>
      <c r="O245" s="290"/>
      <c r="P245" s="290"/>
      <c r="Q245" s="290"/>
      <c r="R245" s="290"/>
      <c r="S245" s="290"/>
      <c r="T245" s="290"/>
      <c r="U245" s="290"/>
      <c r="V245" s="290"/>
      <c r="W245" s="290"/>
      <c r="X245" s="290"/>
      <c r="Y245" s="290"/>
      <c r="Z245" s="119"/>
    </row>
    <row r="246" spans="1:26" ht="20.100000000000001" customHeight="1" x14ac:dyDescent="0.15">
      <c r="A246" s="106"/>
      <c r="B246" s="93"/>
      <c r="C246" s="110"/>
      <c r="D246" s="230"/>
      <c r="E246" s="291" t="s">
        <v>137</v>
      </c>
      <c r="F246" s="292"/>
      <c r="G246" s="292"/>
      <c r="H246" s="292"/>
      <c r="I246" s="292"/>
      <c r="J246" s="292"/>
      <c r="K246" s="292"/>
      <c r="L246" s="292"/>
      <c r="M246" s="292"/>
      <c r="N246" s="292"/>
      <c r="O246" s="292"/>
      <c r="P246" s="291" t="s">
        <v>138</v>
      </c>
      <c r="Q246" s="292"/>
      <c r="R246" s="292"/>
      <c r="S246" s="292"/>
      <c r="T246" s="292"/>
      <c r="U246" s="293"/>
      <c r="V246" s="294" t="s">
        <v>140</v>
      </c>
      <c r="W246" s="295"/>
      <c r="X246" s="295"/>
      <c r="Y246" s="296"/>
      <c r="Z246" s="164"/>
    </row>
    <row r="247" spans="1:26" ht="20.100000000000001" customHeight="1" x14ac:dyDescent="0.15">
      <c r="A247" s="106"/>
      <c r="B247" s="93"/>
      <c r="C247" s="110"/>
      <c r="D247" s="230"/>
      <c r="E247" s="16"/>
      <c r="F247" s="17"/>
      <c r="G247" s="17"/>
      <c r="H247" s="17"/>
      <c r="I247" s="17"/>
      <c r="J247" s="297" t="s">
        <v>17</v>
      </c>
      <c r="K247" s="80"/>
      <c r="L247" s="17"/>
      <c r="M247" s="17"/>
      <c r="N247" s="17"/>
      <c r="O247" s="298" t="s">
        <v>17</v>
      </c>
      <c r="P247" s="16"/>
      <c r="Q247" s="17"/>
      <c r="R247" s="17"/>
      <c r="S247" s="297" t="s">
        <v>17</v>
      </c>
      <c r="T247" s="3"/>
      <c r="U247" s="299" t="s">
        <v>17</v>
      </c>
      <c r="V247" s="300"/>
      <c r="W247" s="301"/>
      <c r="X247" s="301"/>
      <c r="Y247" s="302"/>
      <c r="Z247" s="164"/>
    </row>
    <row r="248" spans="1:26" ht="20.100000000000001" customHeight="1" x14ac:dyDescent="0.15">
      <c r="A248" s="106"/>
      <c r="B248" s="93"/>
      <c r="C248" s="110"/>
      <c r="D248" s="230"/>
      <c r="E248" s="18"/>
      <c r="F248" s="19"/>
      <c r="G248" s="19"/>
      <c r="H248" s="19"/>
      <c r="I248" s="19"/>
      <c r="J248" s="303" t="s">
        <v>16</v>
      </c>
      <c r="K248" s="81"/>
      <c r="L248" s="19"/>
      <c r="M248" s="19"/>
      <c r="N248" s="19"/>
      <c r="O248" s="304" t="s">
        <v>16</v>
      </c>
      <c r="P248" s="18"/>
      <c r="Q248" s="19"/>
      <c r="R248" s="19"/>
      <c r="S248" s="305" t="s">
        <v>16</v>
      </c>
      <c r="T248" s="2"/>
      <c r="U248" s="306" t="s">
        <v>16</v>
      </c>
      <c r="V248" s="307"/>
      <c r="W248" s="308"/>
      <c r="X248" s="308"/>
      <c r="Y248" s="309"/>
      <c r="Z248" s="164"/>
    </row>
    <row r="249" spans="1:26" ht="20.100000000000001" customHeight="1" x14ac:dyDescent="0.15">
      <c r="A249" s="106"/>
      <c r="B249" s="93"/>
      <c r="C249" s="110"/>
      <c r="D249" s="230"/>
      <c r="E249" s="20"/>
      <c r="F249" s="21"/>
      <c r="G249" s="21"/>
      <c r="H249" s="21"/>
      <c r="I249" s="21"/>
      <c r="J249" s="79"/>
      <c r="K249" s="23"/>
      <c r="L249" s="21"/>
      <c r="M249" s="21"/>
      <c r="N249" s="21"/>
      <c r="O249" s="24"/>
      <c r="P249" s="20"/>
      <c r="Q249" s="21"/>
      <c r="R249" s="21"/>
      <c r="S249" s="22"/>
      <c r="T249" s="23"/>
      <c r="U249" s="24"/>
      <c r="V249" s="20"/>
      <c r="W249" s="31"/>
      <c r="X249" s="31"/>
      <c r="Y249" s="32"/>
      <c r="Z249" s="164"/>
    </row>
    <row r="250" spans="1:26" ht="30" customHeight="1" x14ac:dyDescent="0.15">
      <c r="A250" s="106"/>
      <c r="B250" s="93"/>
      <c r="C250" s="114"/>
      <c r="D250" s="115"/>
      <c r="E250" s="310" t="str">
        <f>"*1 "&amp;日付例&amp;"　年月日を入力してください。"</f>
        <v>*1 例)2024/4/1、R6/4/1　年月日を入力してください。</v>
      </c>
      <c r="F250" s="311"/>
      <c r="G250" s="311"/>
      <c r="H250" s="311"/>
      <c r="Z250" s="119"/>
    </row>
    <row r="251" spans="1:26" ht="20.100000000000001" customHeight="1" x14ac:dyDescent="0.15">
      <c r="A251" s="106"/>
      <c r="B251" s="93"/>
      <c r="C251" s="114"/>
      <c r="D251" s="115">
        <v>2</v>
      </c>
      <c r="E251" s="88" t="s">
        <v>2</v>
      </c>
      <c r="J251" s="121"/>
      <c r="K251" s="121"/>
      <c r="L251" s="159"/>
      <c r="M251" s="121"/>
      <c r="N251" s="121"/>
      <c r="O251" s="159"/>
      <c r="P251" s="121"/>
      <c r="Q251" s="121"/>
      <c r="R251" s="159"/>
      <c r="S251" s="121"/>
      <c r="T251" s="121"/>
      <c r="U251" s="121"/>
      <c r="V251" s="121"/>
      <c r="W251" s="121"/>
      <c r="X251" s="121"/>
      <c r="Y251" s="121"/>
      <c r="Z251" s="119"/>
    </row>
    <row r="252" spans="1:26" ht="20.100000000000001" customHeight="1" x14ac:dyDescent="0.15">
      <c r="A252" s="106"/>
      <c r="B252" s="93"/>
      <c r="C252" s="114"/>
      <c r="D252" s="115"/>
      <c r="E252" s="312" t="s">
        <v>3</v>
      </c>
      <c r="F252" s="313"/>
      <c r="G252" s="313"/>
      <c r="H252" s="314"/>
      <c r="I252" s="25"/>
      <c r="J252" s="26"/>
      <c r="K252" s="26"/>
      <c r="L252" s="26"/>
      <c r="M252" s="27"/>
      <c r="P252" s="311"/>
      <c r="Q252" s="311"/>
      <c r="R252" s="311"/>
      <c r="S252" s="121"/>
      <c r="T252" s="121"/>
      <c r="U252" s="121"/>
      <c r="V252" s="121"/>
      <c r="W252" s="121"/>
      <c r="X252" s="121"/>
      <c r="Y252" s="121"/>
      <c r="Z252" s="119"/>
    </row>
    <row r="253" spans="1:26" ht="20.100000000000001" customHeight="1" x14ac:dyDescent="0.15">
      <c r="A253" s="106"/>
      <c r="B253" s="93"/>
      <c r="C253" s="110"/>
      <c r="D253" s="115"/>
      <c r="E253" s="315" t="s">
        <v>4</v>
      </c>
      <c r="F253" s="316"/>
      <c r="G253" s="316"/>
      <c r="H253" s="317"/>
      <c r="I253" s="33"/>
      <c r="J253" s="34"/>
      <c r="K253" s="34"/>
      <c r="L253" s="34"/>
      <c r="M253" s="35"/>
      <c r="P253" s="311"/>
      <c r="Q253" s="311"/>
      <c r="R253" s="311"/>
      <c r="S253" s="187"/>
      <c r="T253" s="236"/>
      <c r="U253" s="236"/>
      <c r="V253" s="236"/>
      <c r="W253" s="236"/>
      <c r="X253" s="236"/>
      <c r="Y253" s="236"/>
      <c r="Z253" s="119"/>
    </row>
    <row r="254" spans="1:26" ht="20.100000000000001" customHeight="1" thickBot="1" x14ac:dyDescent="0.2">
      <c r="A254" s="106"/>
      <c r="B254" s="93"/>
      <c r="C254" s="110"/>
      <c r="D254" s="115"/>
      <c r="E254" s="318" t="s">
        <v>5</v>
      </c>
      <c r="F254" s="319"/>
      <c r="G254" s="319"/>
      <c r="H254" s="320"/>
      <c r="I254" s="28"/>
      <c r="J254" s="29"/>
      <c r="K254" s="29"/>
      <c r="L254" s="29"/>
      <c r="M254" s="30"/>
      <c r="P254" s="311"/>
      <c r="Q254" s="311"/>
      <c r="R254" s="311"/>
      <c r="S254" s="187"/>
      <c r="T254" s="187"/>
      <c r="U254" s="187"/>
      <c r="V254" s="187"/>
      <c r="W254" s="187"/>
      <c r="X254" s="187"/>
      <c r="Y254" s="187"/>
      <c r="Z254" s="119"/>
    </row>
    <row r="255" spans="1:26" ht="20.100000000000001" customHeight="1" thickTop="1" x14ac:dyDescent="0.15">
      <c r="A255" s="106"/>
      <c r="B255" s="93"/>
      <c r="C255" s="114"/>
      <c r="D255" s="115"/>
      <c r="E255" s="321" t="s">
        <v>6</v>
      </c>
      <c r="F255" s="322"/>
      <c r="G255" s="322"/>
      <c r="H255" s="323"/>
      <c r="I255" s="274">
        <f>I252+I253+I254</f>
        <v>0</v>
      </c>
      <c r="J255" s="275"/>
      <c r="K255" s="275"/>
      <c r="L255" s="275"/>
      <c r="M255" s="276"/>
      <c r="P255" s="311"/>
      <c r="Q255" s="311"/>
      <c r="R255" s="311"/>
      <c r="S255" s="187"/>
      <c r="T255" s="121"/>
      <c r="U255" s="121"/>
      <c r="V255" s="121"/>
      <c r="W255" s="121"/>
      <c r="X255" s="121"/>
      <c r="Y255" s="121"/>
      <c r="Z255" s="119"/>
    </row>
    <row r="256" spans="1:26" ht="20.100000000000001" customHeight="1" x14ac:dyDescent="0.15">
      <c r="A256" s="106"/>
      <c r="B256" s="93"/>
      <c r="C256" s="114"/>
      <c r="D256" s="115"/>
      <c r="E256" s="311"/>
      <c r="F256" s="311"/>
      <c r="G256" s="311"/>
      <c r="H256" s="311"/>
      <c r="I256" s="311"/>
      <c r="J256" s="311"/>
      <c r="K256" s="311"/>
      <c r="L256" s="311"/>
      <c r="M256" s="311"/>
      <c r="N256" s="311"/>
      <c r="O256" s="311"/>
      <c r="P256" s="311"/>
      <c r="Q256" s="311"/>
      <c r="R256" s="311"/>
      <c r="S256" s="187"/>
      <c r="T256" s="121"/>
      <c r="U256" s="121"/>
      <c r="V256" s="121"/>
      <c r="W256" s="121"/>
      <c r="X256" s="121"/>
      <c r="Y256" s="121"/>
      <c r="Z256" s="119"/>
    </row>
    <row r="257" spans="1:26" ht="20.100000000000001" customHeight="1" x14ac:dyDescent="0.15">
      <c r="A257" s="106"/>
      <c r="B257" s="93"/>
      <c r="C257" s="114"/>
      <c r="D257" s="115">
        <v>3</v>
      </c>
      <c r="E257" s="88" t="s">
        <v>40</v>
      </c>
      <c r="J257" s="121"/>
      <c r="K257" s="121"/>
      <c r="L257" s="159"/>
      <c r="M257" s="121"/>
      <c r="N257" s="121"/>
      <c r="O257" s="159"/>
      <c r="P257" s="121"/>
      <c r="Q257" s="121"/>
      <c r="R257" s="159"/>
      <c r="S257" s="121"/>
      <c r="T257" s="121"/>
      <c r="U257" s="121"/>
      <c r="V257" s="121"/>
      <c r="W257" s="121"/>
      <c r="X257" s="121"/>
      <c r="Y257" s="121"/>
      <c r="Z257" s="119"/>
    </row>
    <row r="258" spans="1:26" ht="30" customHeight="1" x14ac:dyDescent="0.15">
      <c r="A258" s="106"/>
      <c r="B258" s="93"/>
      <c r="C258" s="110"/>
      <c r="E258" s="324" t="s">
        <v>154</v>
      </c>
      <c r="F258" s="324"/>
      <c r="G258" s="324"/>
      <c r="H258" s="324"/>
      <c r="I258" s="324"/>
      <c r="J258" s="324"/>
      <c r="K258" s="324"/>
      <c r="L258" s="324"/>
      <c r="M258" s="324"/>
      <c r="N258" s="324"/>
      <c r="O258" s="324"/>
      <c r="P258" s="324"/>
      <c r="Q258" s="324"/>
      <c r="R258" s="324"/>
      <c r="S258" s="324"/>
      <c r="T258" s="324"/>
      <c r="U258" s="324"/>
      <c r="V258" s="324"/>
      <c r="W258" s="324"/>
      <c r="X258" s="324"/>
      <c r="Y258" s="324"/>
      <c r="Z258" s="119"/>
    </row>
    <row r="259" spans="1:26" ht="20.100000000000001" customHeight="1" x14ac:dyDescent="0.15">
      <c r="A259" s="106">
        <f>IFERROR(IF(COUNTIF($N260:$N327,"○")&lt;1,1001,0),3)</f>
        <v>1001</v>
      </c>
      <c r="B259" s="370"/>
      <c r="C259" s="110"/>
      <c r="E259" s="325" t="s">
        <v>73</v>
      </c>
      <c r="F259" s="326"/>
      <c r="G259" s="326"/>
      <c r="H259" s="326"/>
      <c r="I259" s="326"/>
      <c r="J259" s="326"/>
      <c r="K259" s="326"/>
      <c r="L259" s="326"/>
      <c r="M259" s="327"/>
      <c r="N259" s="328" t="s">
        <v>70</v>
      </c>
      <c r="O259" s="329"/>
      <c r="P259" s="330" t="s">
        <v>143</v>
      </c>
      <c r="Q259" s="330"/>
      <c r="R259" s="330"/>
      <c r="S259" s="330"/>
      <c r="T259" s="330" t="s">
        <v>144</v>
      </c>
      <c r="U259" s="330"/>
      <c r="V259" s="330"/>
      <c r="W259" s="330"/>
      <c r="X259" s="330"/>
      <c r="Y259" s="331"/>
      <c r="Z259" s="119"/>
    </row>
    <row r="260" spans="1:26" ht="20.100000000000001" customHeight="1" x14ac:dyDescent="0.15">
      <c r="A260" s="106"/>
      <c r="B260" s="93"/>
      <c r="C260" s="123"/>
      <c r="D260" s="120"/>
      <c r="E260" s="332" t="s">
        <v>72</v>
      </c>
      <c r="F260" s="333">
        <v>101</v>
      </c>
      <c r="G260" s="334" t="s">
        <v>42</v>
      </c>
      <c r="H260" s="335"/>
      <c r="I260" s="335"/>
      <c r="J260" s="335"/>
      <c r="K260" s="335"/>
      <c r="L260" s="335"/>
      <c r="M260" s="336"/>
      <c r="N260" s="68"/>
      <c r="O260" s="85"/>
      <c r="P260" s="12"/>
      <c r="Q260" s="13"/>
      <c r="R260" s="13"/>
      <c r="S260" s="14"/>
      <c r="T260" s="12"/>
      <c r="U260" s="13"/>
      <c r="V260" s="13"/>
      <c r="W260" s="13"/>
      <c r="X260" s="13"/>
      <c r="Y260" s="15"/>
      <c r="Z260" s="119"/>
    </row>
    <row r="261" spans="1:26" ht="20.100000000000001" customHeight="1" x14ac:dyDescent="0.15">
      <c r="B261" s="164"/>
      <c r="D261" s="164"/>
      <c r="E261" s="338"/>
      <c r="F261" s="339">
        <v>102</v>
      </c>
      <c r="G261" s="340" t="s">
        <v>43</v>
      </c>
      <c r="H261" s="341"/>
      <c r="I261" s="341"/>
      <c r="J261" s="341"/>
      <c r="K261" s="341"/>
      <c r="L261" s="341"/>
      <c r="M261" s="342"/>
      <c r="N261" s="63"/>
      <c r="O261" s="82"/>
      <c r="P261" s="4"/>
      <c r="Q261" s="5"/>
      <c r="R261" s="5"/>
      <c r="S261" s="6"/>
      <c r="T261" s="4"/>
      <c r="U261" s="5"/>
      <c r="V261" s="5"/>
      <c r="W261" s="5"/>
      <c r="X261" s="5"/>
      <c r="Y261" s="7"/>
      <c r="Z261" s="164"/>
    </row>
    <row r="262" spans="1:26" ht="20.100000000000001" customHeight="1" x14ac:dyDescent="0.15">
      <c r="B262" s="164"/>
      <c r="E262" s="338"/>
      <c r="F262" s="339">
        <v>103</v>
      </c>
      <c r="G262" s="340" t="s">
        <v>44</v>
      </c>
      <c r="H262" s="341"/>
      <c r="I262" s="341"/>
      <c r="J262" s="341"/>
      <c r="K262" s="341"/>
      <c r="L262" s="341"/>
      <c r="M262" s="342"/>
      <c r="N262" s="63"/>
      <c r="O262" s="82"/>
      <c r="P262" s="4"/>
      <c r="Q262" s="5"/>
      <c r="R262" s="5"/>
      <c r="S262" s="6"/>
      <c r="T262" s="4"/>
      <c r="U262" s="5"/>
      <c r="V262" s="5"/>
      <c r="W262" s="5"/>
      <c r="X262" s="5"/>
      <c r="Y262" s="7"/>
      <c r="Z262" s="164"/>
    </row>
    <row r="263" spans="1:26" ht="20.100000000000001" customHeight="1" x14ac:dyDescent="0.15">
      <c r="B263" s="164"/>
      <c r="E263" s="338"/>
      <c r="F263" s="339">
        <v>104</v>
      </c>
      <c r="G263" s="340" t="s">
        <v>45</v>
      </c>
      <c r="H263" s="341"/>
      <c r="I263" s="341"/>
      <c r="J263" s="341"/>
      <c r="K263" s="341"/>
      <c r="L263" s="341"/>
      <c r="M263" s="342"/>
      <c r="N263" s="63"/>
      <c r="O263" s="82"/>
      <c r="P263" s="4"/>
      <c r="Q263" s="5"/>
      <c r="R263" s="5"/>
      <c r="S263" s="6"/>
      <c r="T263" s="4"/>
      <c r="U263" s="5"/>
      <c r="V263" s="5"/>
      <c r="W263" s="5"/>
      <c r="X263" s="5"/>
      <c r="Y263" s="7"/>
      <c r="Z263" s="164"/>
    </row>
    <row r="264" spans="1:26" ht="20.100000000000001" customHeight="1" x14ac:dyDescent="0.15">
      <c r="B264" s="164"/>
      <c r="E264" s="338"/>
      <c r="F264" s="339">
        <v>105</v>
      </c>
      <c r="G264" s="340" t="s">
        <v>46</v>
      </c>
      <c r="H264" s="341"/>
      <c r="I264" s="341"/>
      <c r="J264" s="341"/>
      <c r="K264" s="341"/>
      <c r="L264" s="341"/>
      <c r="M264" s="342"/>
      <c r="N264" s="63"/>
      <c r="O264" s="82"/>
      <c r="P264" s="4"/>
      <c r="Q264" s="5"/>
      <c r="R264" s="5"/>
      <c r="S264" s="6"/>
      <c r="T264" s="4"/>
      <c r="U264" s="5"/>
      <c r="V264" s="5"/>
      <c r="W264" s="5"/>
      <c r="X264" s="5"/>
      <c r="Y264" s="7"/>
      <c r="Z264" s="164"/>
    </row>
    <row r="265" spans="1:26" ht="20.100000000000001" customHeight="1" x14ac:dyDescent="0.15">
      <c r="B265" s="164"/>
      <c r="E265" s="338"/>
      <c r="F265" s="339">
        <v>106</v>
      </c>
      <c r="G265" s="340" t="s">
        <v>47</v>
      </c>
      <c r="H265" s="341"/>
      <c r="I265" s="341"/>
      <c r="J265" s="341"/>
      <c r="K265" s="341"/>
      <c r="L265" s="341"/>
      <c r="M265" s="342"/>
      <c r="N265" s="63"/>
      <c r="O265" s="82"/>
      <c r="P265" s="4"/>
      <c r="Q265" s="5"/>
      <c r="R265" s="5"/>
      <c r="S265" s="6"/>
      <c r="T265" s="4"/>
      <c r="U265" s="5"/>
      <c r="V265" s="5"/>
      <c r="W265" s="5"/>
      <c r="X265" s="5"/>
      <c r="Y265" s="7"/>
      <c r="Z265" s="164"/>
    </row>
    <row r="266" spans="1:26" ht="20.100000000000001" customHeight="1" x14ac:dyDescent="0.15">
      <c r="B266" s="164"/>
      <c r="E266" s="338"/>
      <c r="F266" s="339">
        <v>107</v>
      </c>
      <c r="G266" s="340" t="s">
        <v>48</v>
      </c>
      <c r="H266" s="341"/>
      <c r="I266" s="341"/>
      <c r="J266" s="341"/>
      <c r="K266" s="341"/>
      <c r="L266" s="341"/>
      <c r="M266" s="342"/>
      <c r="N266" s="63"/>
      <c r="O266" s="82"/>
      <c r="P266" s="4"/>
      <c r="Q266" s="5"/>
      <c r="R266" s="5"/>
      <c r="S266" s="6"/>
      <c r="T266" s="4"/>
      <c r="U266" s="5"/>
      <c r="V266" s="5"/>
      <c r="W266" s="5"/>
      <c r="X266" s="5"/>
      <c r="Y266" s="7"/>
      <c r="Z266" s="164"/>
    </row>
    <row r="267" spans="1:26" ht="20.100000000000001" customHeight="1" x14ac:dyDescent="0.15">
      <c r="B267" s="164"/>
      <c r="E267" s="338"/>
      <c r="F267" s="339">
        <v>108</v>
      </c>
      <c r="G267" s="340" t="s">
        <v>49</v>
      </c>
      <c r="H267" s="341"/>
      <c r="I267" s="341"/>
      <c r="J267" s="341"/>
      <c r="K267" s="341"/>
      <c r="L267" s="341"/>
      <c r="M267" s="342"/>
      <c r="N267" s="63"/>
      <c r="O267" s="82"/>
      <c r="P267" s="4"/>
      <c r="Q267" s="5"/>
      <c r="R267" s="5"/>
      <c r="S267" s="6"/>
      <c r="T267" s="4"/>
      <c r="U267" s="5"/>
      <c r="V267" s="5"/>
      <c r="W267" s="5"/>
      <c r="X267" s="5"/>
      <c r="Y267" s="7"/>
      <c r="Z267" s="164"/>
    </row>
    <row r="268" spans="1:26" ht="20.100000000000001" customHeight="1" x14ac:dyDescent="0.15">
      <c r="B268" s="164"/>
      <c r="E268" s="338"/>
      <c r="F268" s="339">
        <v>109</v>
      </c>
      <c r="G268" s="340" t="s">
        <v>50</v>
      </c>
      <c r="H268" s="341"/>
      <c r="I268" s="341"/>
      <c r="J268" s="341"/>
      <c r="K268" s="341"/>
      <c r="L268" s="341"/>
      <c r="M268" s="342"/>
      <c r="N268" s="63"/>
      <c r="O268" s="82"/>
      <c r="P268" s="4"/>
      <c r="Q268" s="5"/>
      <c r="R268" s="5"/>
      <c r="S268" s="6"/>
      <c r="T268" s="4"/>
      <c r="U268" s="5"/>
      <c r="V268" s="5"/>
      <c r="W268" s="5"/>
      <c r="X268" s="5"/>
      <c r="Y268" s="7"/>
      <c r="Z268" s="164"/>
    </row>
    <row r="269" spans="1:26" ht="20.100000000000001" customHeight="1" x14ac:dyDescent="0.15">
      <c r="B269" s="164"/>
      <c r="E269" s="338"/>
      <c r="F269" s="339">
        <v>110</v>
      </c>
      <c r="G269" s="340" t="s">
        <v>51</v>
      </c>
      <c r="H269" s="341"/>
      <c r="I269" s="341"/>
      <c r="J269" s="341"/>
      <c r="K269" s="341"/>
      <c r="L269" s="341"/>
      <c r="M269" s="342"/>
      <c r="N269" s="63"/>
      <c r="O269" s="82"/>
      <c r="P269" s="4"/>
      <c r="Q269" s="5"/>
      <c r="R269" s="5"/>
      <c r="S269" s="6"/>
      <c r="T269" s="4"/>
      <c r="U269" s="5"/>
      <c r="V269" s="5"/>
      <c r="W269" s="5"/>
      <c r="X269" s="5"/>
      <c r="Y269" s="7"/>
      <c r="Z269" s="164"/>
    </row>
    <row r="270" spans="1:26" ht="20.100000000000001" customHeight="1" x14ac:dyDescent="0.15">
      <c r="B270" s="164"/>
      <c r="E270" s="338"/>
      <c r="F270" s="339">
        <v>111</v>
      </c>
      <c r="G270" s="340" t="s">
        <v>52</v>
      </c>
      <c r="H270" s="341"/>
      <c r="I270" s="341"/>
      <c r="J270" s="341"/>
      <c r="K270" s="341"/>
      <c r="L270" s="341"/>
      <c r="M270" s="342"/>
      <c r="N270" s="63"/>
      <c r="O270" s="82"/>
      <c r="P270" s="4"/>
      <c r="Q270" s="5"/>
      <c r="R270" s="5"/>
      <c r="S270" s="6"/>
      <c r="T270" s="4"/>
      <c r="U270" s="5"/>
      <c r="V270" s="5"/>
      <c r="W270" s="5"/>
      <c r="X270" s="5"/>
      <c r="Y270" s="7"/>
      <c r="Z270" s="164"/>
    </row>
    <row r="271" spans="1:26" ht="20.100000000000001" customHeight="1" x14ac:dyDescent="0.15">
      <c r="B271" s="164"/>
      <c r="E271" s="338"/>
      <c r="F271" s="339">
        <v>112</v>
      </c>
      <c r="G271" s="340" t="s">
        <v>53</v>
      </c>
      <c r="H271" s="341"/>
      <c r="I271" s="341"/>
      <c r="J271" s="341"/>
      <c r="K271" s="341"/>
      <c r="L271" s="341"/>
      <c r="M271" s="342"/>
      <c r="N271" s="63"/>
      <c r="O271" s="82"/>
      <c r="P271" s="4"/>
      <c r="Q271" s="5"/>
      <c r="R271" s="5"/>
      <c r="S271" s="6"/>
      <c r="T271" s="4"/>
      <c r="U271" s="5"/>
      <c r="V271" s="5"/>
      <c r="W271" s="5"/>
      <c r="X271" s="5"/>
      <c r="Y271" s="7"/>
      <c r="Z271" s="164"/>
    </row>
    <row r="272" spans="1:26" ht="20.100000000000001" customHeight="1" x14ac:dyDescent="0.15">
      <c r="B272" s="164"/>
      <c r="E272" s="338"/>
      <c r="F272" s="339">
        <v>113</v>
      </c>
      <c r="G272" s="340" t="s">
        <v>54</v>
      </c>
      <c r="H272" s="341"/>
      <c r="I272" s="341"/>
      <c r="J272" s="341"/>
      <c r="K272" s="341"/>
      <c r="L272" s="341"/>
      <c r="M272" s="342"/>
      <c r="N272" s="63"/>
      <c r="O272" s="82"/>
      <c r="P272" s="4"/>
      <c r="Q272" s="5"/>
      <c r="R272" s="5"/>
      <c r="S272" s="6"/>
      <c r="T272" s="4"/>
      <c r="U272" s="5"/>
      <c r="V272" s="5"/>
      <c r="W272" s="5"/>
      <c r="X272" s="5"/>
      <c r="Y272" s="7"/>
      <c r="Z272" s="164"/>
    </row>
    <row r="273" spans="1:26" ht="20.100000000000001" customHeight="1" x14ac:dyDescent="0.15">
      <c r="B273" s="164"/>
      <c r="E273" s="338"/>
      <c r="F273" s="339">
        <v>114</v>
      </c>
      <c r="G273" s="340" t="s">
        <v>55</v>
      </c>
      <c r="H273" s="341"/>
      <c r="I273" s="341"/>
      <c r="J273" s="341"/>
      <c r="K273" s="341"/>
      <c r="L273" s="341"/>
      <c r="M273" s="342"/>
      <c r="N273" s="63"/>
      <c r="O273" s="82"/>
      <c r="P273" s="4"/>
      <c r="Q273" s="5"/>
      <c r="R273" s="5"/>
      <c r="S273" s="6"/>
      <c r="T273" s="4"/>
      <c r="U273" s="5"/>
      <c r="V273" s="5"/>
      <c r="W273" s="5"/>
      <c r="X273" s="5"/>
      <c r="Y273" s="7"/>
      <c r="Z273" s="164"/>
    </row>
    <row r="274" spans="1:26" ht="20.100000000000001" customHeight="1" x14ac:dyDescent="0.15">
      <c r="B274" s="164"/>
      <c r="E274" s="338"/>
      <c r="F274" s="339">
        <v>115</v>
      </c>
      <c r="G274" s="340" t="s">
        <v>56</v>
      </c>
      <c r="H274" s="341"/>
      <c r="I274" s="341"/>
      <c r="J274" s="341"/>
      <c r="K274" s="341"/>
      <c r="L274" s="341"/>
      <c r="M274" s="342"/>
      <c r="N274" s="63"/>
      <c r="O274" s="82"/>
      <c r="P274" s="4"/>
      <c r="Q274" s="5"/>
      <c r="R274" s="5"/>
      <c r="S274" s="6"/>
      <c r="T274" s="4"/>
      <c r="U274" s="5"/>
      <c r="V274" s="5"/>
      <c r="W274" s="5"/>
      <c r="X274" s="5"/>
      <c r="Y274" s="7"/>
      <c r="Z274" s="164"/>
    </row>
    <row r="275" spans="1:26" ht="20.100000000000001" customHeight="1" x14ac:dyDescent="0.15">
      <c r="B275" s="164"/>
      <c r="E275" s="338"/>
      <c r="F275" s="339">
        <v>116</v>
      </c>
      <c r="G275" s="340" t="s">
        <v>57</v>
      </c>
      <c r="H275" s="341"/>
      <c r="I275" s="341"/>
      <c r="J275" s="341"/>
      <c r="K275" s="341"/>
      <c r="L275" s="341"/>
      <c r="M275" s="342"/>
      <c r="N275" s="63"/>
      <c r="O275" s="82"/>
      <c r="P275" s="4"/>
      <c r="Q275" s="5"/>
      <c r="R275" s="5"/>
      <c r="S275" s="6"/>
      <c r="T275" s="4"/>
      <c r="U275" s="5"/>
      <c r="V275" s="5"/>
      <c r="W275" s="5"/>
      <c r="X275" s="5"/>
      <c r="Y275" s="7"/>
      <c r="Z275" s="164"/>
    </row>
    <row r="276" spans="1:26" ht="20.100000000000001" customHeight="1" x14ac:dyDescent="0.15">
      <c r="B276" s="164"/>
      <c r="E276" s="338"/>
      <c r="F276" s="339">
        <v>117</v>
      </c>
      <c r="G276" s="340" t="s">
        <v>58</v>
      </c>
      <c r="H276" s="341"/>
      <c r="I276" s="341"/>
      <c r="J276" s="341"/>
      <c r="K276" s="341"/>
      <c r="L276" s="341"/>
      <c r="M276" s="342"/>
      <c r="N276" s="63"/>
      <c r="O276" s="82"/>
      <c r="P276" s="4"/>
      <c r="Q276" s="5"/>
      <c r="R276" s="5"/>
      <c r="S276" s="6"/>
      <c r="T276" s="4"/>
      <c r="U276" s="5"/>
      <c r="V276" s="5"/>
      <c r="W276" s="5"/>
      <c r="X276" s="5"/>
      <c r="Y276" s="7"/>
      <c r="Z276" s="164"/>
    </row>
    <row r="277" spans="1:26" ht="20.100000000000001" customHeight="1" x14ac:dyDescent="0.15">
      <c r="B277" s="164"/>
      <c r="E277" s="338"/>
      <c r="F277" s="339">
        <v>118</v>
      </c>
      <c r="G277" s="340" t="s">
        <v>59</v>
      </c>
      <c r="H277" s="341"/>
      <c r="I277" s="341"/>
      <c r="J277" s="341"/>
      <c r="K277" s="341"/>
      <c r="L277" s="341"/>
      <c r="M277" s="342"/>
      <c r="N277" s="63"/>
      <c r="O277" s="82"/>
      <c r="P277" s="4"/>
      <c r="Q277" s="5"/>
      <c r="R277" s="5"/>
      <c r="S277" s="6"/>
      <c r="T277" s="4"/>
      <c r="U277" s="5"/>
      <c r="V277" s="5"/>
      <c r="W277" s="5"/>
      <c r="X277" s="5"/>
      <c r="Y277" s="7"/>
      <c r="Z277" s="164"/>
    </row>
    <row r="278" spans="1:26" ht="20.100000000000001" customHeight="1" x14ac:dyDescent="0.15">
      <c r="B278" s="164"/>
      <c r="E278" s="338"/>
      <c r="F278" s="339">
        <v>119</v>
      </c>
      <c r="G278" s="340" t="s">
        <v>60</v>
      </c>
      <c r="H278" s="341"/>
      <c r="I278" s="341"/>
      <c r="J278" s="341"/>
      <c r="K278" s="341"/>
      <c r="L278" s="341"/>
      <c r="M278" s="342"/>
      <c r="N278" s="63"/>
      <c r="O278" s="82"/>
      <c r="P278" s="4"/>
      <c r="Q278" s="5"/>
      <c r="R278" s="5"/>
      <c r="S278" s="6"/>
      <c r="T278" s="4"/>
      <c r="U278" s="5"/>
      <c r="V278" s="5"/>
      <c r="W278" s="5"/>
      <c r="X278" s="5"/>
      <c r="Y278" s="7"/>
      <c r="Z278" s="164"/>
    </row>
    <row r="279" spans="1:26" ht="20.100000000000001" customHeight="1" x14ac:dyDescent="0.15">
      <c r="B279" s="164"/>
      <c r="E279" s="338"/>
      <c r="F279" s="339">
        <v>120</v>
      </c>
      <c r="G279" s="340" t="s">
        <v>61</v>
      </c>
      <c r="H279" s="341"/>
      <c r="I279" s="341"/>
      <c r="J279" s="341"/>
      <c r="K279" s="341"/>
      <c r="L279" s="341"/>
      <c r="M279" s="342"/>
      <c r="N279" s="63"/>
      <c r="O279" s="82"/>
      <c r="P279" s="4"/>
      <c r="Q279" s="5"/>
      <c r="R279" s="5"/>
      <c r="S279" s="6"/>
      <c r="T279" s="4"/>
      <c r="U279" s="5"/>
      <c r="V279" s="5"/>
      <c r="W279" s="5"/>
      <c r="X279" s="5"/>
      <c r="Y279" s="7"/>
      <c r="Z279" s="164"/>
    </row>
    <row r="280" spans="1:26" ht="20.100000000000001" customHeight="1" x14ac:dyDescent="0.15">
      <c r="B280" s="164"/>
      <c r="E280" s="338"/>
      <c r="F280" s="339">
        <v>121</v>
      </c>
      <c r="G280" s="340" t="s">
        <v>62</v>
      </c>
      <c r="H280" s="341"/>
      <c r="I280" s="341"/>
      <c r="J280" s="341"/>
      <c r="K280" s="341"/>
      <c r="L280" s="341"/>
      <c r="M280" s="342"/>
      <c r="N280" s="63"/>
      <c r="O280" s="82"/>
      <c r="P280" s="4"/>
      <c r="Q280" s="5"/>
      <c r="R280" s="5"/>
      <c r="S280" s="6"/>
      <c r="T280" s="4"/>
      <c r="U280" s="5"/>
      <c r="V280" s="5"/>
      <c r="W280" s="5"/>
      <c r="X280" s="5"/>
      <c r="Y280" s="7"/>
      <c r="Z280" s="164"/>
    </row>
    <row r="281" spans="1:26" ht="20.100000000000001" customHeight="1" x14ac:dyDescent="0.15">
      <c r="B281" s="164"/>
      <c r="E281" s="338"/>
      <c r="F281" s="339">
        <v>122</v>
      </c>
      <c r="G281" s="340" t="s">
        <v>63</v>
      </c>
      <c r="H281" s="341"/>
      <c r="I281" s="341"/>
      <c r="J281" s="341"/>
      <c r="K281" s="341"/>
      <c r="L281" s="341"/>
      <c r="M281" s="342"/>
      <c r="N281" s="63"/>
      <c r="O281" s="82"/>
      <c r="P281" s="4"/>
      <c r="Q281" s="5"/>
      <c r="R281" s="5"/>
      <c r="S281" s="6"/>
      <c r="T281" s="4"/>
      <c r="U281" s="5"/>
      <c r="V281" s="5"/>
      <c r="W281" s="5"/>
      <c r="X281" s="5"/>
      <c r="Y281" s="7"/>
      <c r="Z281" s="164"/>
    </row>
    <row r="282" spans="1:26" ht="20.100000000000001" customHeight="1" x14ac:dyDescent="0.15">
      <c r="B282" s="164"/>
      <c r="E282" s="338"/>
      <c r="F282" s="339">
        <v>123</v>
      </c>
      <c r="G282" s="340" t="s">
        <v>64</v>
      </c>
      <c r="H282" s="341"/>
      <c r="I282" s="341"/>
      <c r="J282" s="341"/>
      <c r="K282" s="341"/>
      <c r="L282" s="341"/>
      <c r="M282" s="342"/>
      <c r="N282" s="63"/>
      <c r="O282" s="82"/>
      <c r="P282" s="4"/>
      <c r="Q282" s="5"/>
      <c r="R282" s="5"/>
      <c r="S282" s="6"/>
      <c r="T282" s="4"/>
      <c r="U282" s="5"/>
      <c r="V282" s="5"/>
      <c r="W282" s="5"/>
      <c r="X282" s="5"/>
      <c r="Y282" s="7"/>
      <c r="Z282" s="164"/>
    </row>
    <row r="283" spans="1:26" ht="20.100000000000001" customHeight="1" x14ac:dyDescent="0.15">
      <c r="B283" s="164"/>
      <c r="E283" s="338"/>
      <c r="F283" s="339">
        <v>124</v>
      </c>
      <c r="G283" s="340" t="s">
        <v>65</v>
      </c>
      <c r="H283" s="341"/>
      <c r="I283" s="341"/>
      <c r="J283" s="341"/>
      <c r="K283" s="341"/>
      <c r="L283" s="341"/>
      <c r="M283" s="342"/>
      <c r="N283" s="63"/>
      <c r="O283" s="82"/>
      <c r="P283" s="4"/>
      <c r="Q283" s="5"/>
      <c r="R283" s="5"/>
      <c r="S283" s="6"/>
      <c r="T283" s="4"/>
      <c r="U283" s="5"/>
      <c r="V283" s="5"/>
      <c r="W283" s="5"/>
      <c r="X283" s="5"/>
      <c r="Y283" s="7"/>
      <c r="Z283" s="164"/>
    </row>
    <row r="284" spans="1:26" ht="20.100000000000001" customHeight="1" x14ac:dyDescent="0.15">
      <c r="B284" s="164"/>
      <c r="E284" s="338"/>
      <c r="F284" s="339">
        <v>125</v>
      </c>
      <c r="G284" s="340" t="s">
        <v>66</v>
      </c>
      <c r="H284" s="341"/>
      <c r="I284" s="341"/>
      <c r="J284" s="341"/>
      <c r="K284" s="341"/>
      <c r="L284" s="341"/>
      <c r="M284" s="342"/>
      <c r="N284" s="63"/>
      <c r="O284" s="82"/>
      <c r="P284" s="4"/>
      <c r="Q284" s="5"/>
      <c r="R284" s="5"/>
      <c r="S284" s="6"/>
      <c r="T284" s="4"/>
      <c r="U284" s="5"/>
      <c r="V284" s="5"/>
      <c r="W284" s="5"/>
      <c r="X284" s="5"/>
      <c r="Y284" s="7"/>
      <c r="Z284" s="164"/>
    </row>
    <row r="285" spans="1:26" ht="20.100000000000001" customHeight="1" x14ac:dyDescent="0.15">
      <c r="A285" s="337">
        <f>IFERROR(IF(AND($N285="○",TRIM($T285)=""),1001,0),3)</f>
        <v>0</v>
      </c>
      <c r="B285" s="164"/>
      <c r="E285" s="343"/>
      <c r="F285" s="344">
        <v>126</v>
      </c>
      <c r="G285" s="345" t="s">
        <v>67</v>
      </c>
      <c r="H285" s="346"/>
      <c r="I285" s="346"/>
      <c r="J285" s="346"/>
      <c r="K285" s="346"/>
      <c r="L285" s="346"/>
      <c r="M285" s="347"/>
      <c r="N285" s="83"/>
      <c r="O285" s="84"/>
      <c r="P285" s="8"/>
      <c r="Q285" s="9"/>
      <c r="R285" s="9"/>
      <c r="S285" s="10"/>
      <c r="T285" s="8"/>
      <c r="U285" s="9"/>
      <c r="V285" s="9"/>
      <c r="W285" s="9"/>
      <c r="X285" s="9"/>
      <c r="Y285" s="11"/>
      <c r="Z285" s="164"/>
    </row>
    <row r="286" spans="1:26" ht="20.100000000000001" customHeight="1" x14ac:dyDescent="0.15">
      <c r="A286" s="106"/>
      <c r="B286" s="348"/>
      <c r="C286" s="120"/>
      <c r="D286" s="120"/>
      <c r="E286" s="332" t="s">
        <v>71</v>
      </c>
      <c r="F286" s="349">
        <v>201</v>
      </c>
      <c r="G286" s="350" t="s">
        <v>42</v>
      </c>
      <c r="H286" s="351"/>
      <c r="I286" s="351"/>
      <c r="J286" s="351"/>
      <c r="K286" s="351"/>
      <c r="L286" s="351"/>
      <c r="M286" s="352"/>
      <c r="N286" s="68"/>
      <c r="O286" s="85"/>
      <c r="P286" s="12"/>
      <c r="Q286" s="13"/>
      <c r="R286" s="13"/>
      <c r="S286" s="14"/>
      <c r="T286" s="12"/>
      <c r="U286" s="13"/>
      <c r="V286" s="13"/>
      <c r="W286" s="13"/>
      <c r="X286" s="13"/>
      <c r="Y286" s="15"/>
      <c r="Z286" s="119"/>
    </row>
    <row r="287" spans="1:26" ht="20.100000000000001" customHeight="1" x14ac:dyDescent="0.15">
      <c r="B287" s="164"/>
      <c r="C287" s="131"/>
      <c r="D287" s="164"/>
      <c r="E287" s="338"/>
      <c r="F287" s="339">
        <f>F286+1</f>
        <v>202</v>
      </c>
      <c r="G287" s="340" t="s">
        <v>43</v>
      </c>
      <c r="H287" s="341"/>
      <c r="I287" s="341"/>
      <c r="J287" s="341"/>
      <c r="K287" s="341"/>
      <c r="L287" s="341"/>
      <c r="M287" s="353"/>
      <c r="N287" s="63"/>
      <c r="O287" s="82"/>
      <c r="P287" s="4"/>
      <c r="Q287" s="5"/>
      <c r="R287" s="5"/>
      <c r="S287" s="6"/>
      <c r="T287" s="4"/>
      <c r="U287" s="5"/>
      <c r="V287" s="5"/>
      <c r="W287" s="5"/>
      <c r="X287" s="5"/>
      <c r="Y287" s="7"/>
      <c r="Z287" s="164"/>
    </row>
    <row r="288" spans="1:26" ht="20.100000000000001" customHeight="1" x14ac:dyDescent="0.15">
      <c r="B288" s="164"/>
      <c r="E288" s="338"/>
      <c r="F288" s="339">
        <f t="shared" ref="F288:F311" si="0">F287+1</f>
        <v>203</v>
      </c>
      <c r="G288" s="340" t="s">
        <v>44</v>
      </c>
      <c r="H288" s="341"/>
      <c r="I288" s="341"/>
      <c r="J288" s="341"/>
      <c r="K288" s="341"/>
      <c r="L288" s="341"/>
      <c r="M288" s="353"/>
      <c r="N288" s="63"/>
      <c r="O288" s="82"/>
      <c r="P288" s="4"/>
      <c r="Q288" s="5"/>
      <c r="R288" s="5"/>
      <c r="S288" s="6"/>
      <c r="T288" s="4"/>
      <c r="U288" s="5"/>
      <c r="V288" s="5"/>
      <c r="W288" s="5"/>
      <c r="X288" s="5"/>
      <c r="Y288" s="7"/>
      <c r="Z288" s="164"/>
    </row>
    <row r="289" spans="2:26" ht="20.100000000000001" customHeight="1" x14ac:dyDescent="0.15">
      <c r="B289" s="164"/>
      <c r="E289" s="338"/>
      <c r="F289" s="339">
        <f t="shared" si="0"/>
        <v>204</v>
      </c>
      <c r="G289" s="340" t="s">
        <v>45</v>
      </c>
      <c r="H289" s="341"/>
      <c r="I289" s="341"/>
      <c r="J289" s="341"/>
      <c r="K289" s="341"/>
      <c r="L289" s="341"/>
      <c r="M289" s="353"/>
      <c r="N289" s="63"/>
      <c r="O289" s="82"/>
      <c r="P289" s="4"/>
      <c r="Q289" s="5"/>
      <c r="R289" s="5"/>
      <c r="S289" s="6"/>
      <c r="T289" s="4"/>
      <c r="U289" s="5"/>
      <c r="V289" s="5"/>
      <c r="W289" s="5"/>
      <c r="X289" s="5"/>
      <c r="Y289" s="7"/>
      <c r="Z289" s="164"/>
    </row>
    <row r="290" spans="2:26" ht="20.100000000000001" customHeight="1" x14ac:dyDescent="0.15">
      <c r="B290" s="164"/>
      <c r="E290" s="338"/>
      <c r="F290" s="339">
        <f t="shared" si="0"/>
        <v>205</v>
      </c>
      <c r="G290" s="340" t="s">
        <v>46</v>
      </c>
      <c r="H290" s="341"/>
      <c r="I290" s="341"/>
      <c r="J290" s="341"/>
      <c r="K290" s="341"/>
      <c r="L290" s="341"/>
      <c r="M290" s="353"/>
      <c r="N290" s="63"/>
      <c r="O290" s="82"/>
      <c r="P290" s="4"/>
      <c r="Q290" s="5"/>
      <c r="R290" s="5"/>
      <c r="S290" s="6"/>
      <c r="T290" s="4"/>
      <c r="U290" s="5"/>
      <c r="V290" s="5"/>
      <c r="W290" s="5"/>
      <c r="X290" s="5"/>
      <c r="Y290" s="7"/>
      <c r="Z290" s="164"/>
    </row>
    <row r="291" spans="2:26" ht="20.100000000000001" customHeight="1" x14ac:dyDescent="0.15">
      <c r="B291" s="164"/>
      <c r="E291" s="338"/>
      <c r="F291" s="339">
        <f t="shared" si="0"/>
        <v>206</v>
      </c>
      <c r="G291" s="340" t="s">
        <v>47</v>
      </c>
      <c r="H291" s="341"/>
      <c r="I291" s="341"/>
      <c r="J291" s="341"/>
      <c r="K291" s="341"/>
      <c r="L291" s="341"/>
      <c r="M291" s="353"/>
      <c r="N291" s="63"/>
      <c r="O291" s="82"/>
      <c r="P291" s="4"/>
      <c r="Q291" s="5"/>
      <c r="R291" s="5"/>
      <c r="S291" s="6"/>
      <c r="T291" s="4"/>
      <c r="U291" s="5"/>
      <c r="V291" s="5"/>
      <c r="W291" s="5"/>
      <c r="X291" s="5"/>
      <c r="Y291" s="7"/>
      <c r="Z291" s="164"/>
    </row>
    <row r="292" spans="2:26" ht="20.100000000000001" customHeight="1" x14ac:dyDescent="0.15">
      <c r="B292" s="164"/>
      <c r="E292" s="338"/>
      <c r="F292" s="339">
        <f t="shared" si="0"/>
        <v>207</v>
      </c>
      <c r="G292" s="340" t="s">
        <v>48</v>
      </c>
      <c r="H292" s="341"/>
      <c r="I292" s="341"/>
      <c r="J292" s="341"/>
      <c r="K292" s="341"/>
      <c r="L292" s="341"/>
      <c r="M292" s="353"/>
      <c r="N292" s="63"/>
      <c r="O292" s="82"/>
      <c r="P292" s="4"/>
      <c r="Q292" s="5"/>
      <c r="R292" s="5"/>
      <c r="S292" s="6"/>
      <c r="T292" s="4"/>
      <c r="U292" s="5"/>
      <c r="V292" s="5"/>
      <c r="W292" s="5"/>
      <c r="X292" s="5"/>
      <c r="Y292" s="7"/>
      <c r="Z292" s="164"/>
    </row>
    <row r="293" spans="2:26" ht="20.100000000000001" customHeight="1" x14ac:dyDescent="0.15">
      <c r="B293" s="164"/>
      <c r="E293" s="338"/>
      <c r="F293" s="339">
        <f t="shared" si="0"/>
        <v>208</v>
      </c>
      <c r="G293" s="340" t="s">
        <v>49</v>
      </c>
      <c r="H293" s="341"/>
      <c r="I293" s="341"/>
      <c r="J293" s="341"/>
      <c r="K293" s="341"/>
      <c r="L293" s="341"/>
      <c r="M293" s="353"/>
      <c r="N293" s="63"/>
      <c r="O293" s="82"/>
      <c r="P293" s="4"/>
      <c r="Q293" s="5"/>
      <c r="R293" s="5"/>
      <c r="S293" s="6"/>
      <c r="T293" s="4"/>
      <c r="U293" s="5"/>
      <c r="V293" s="5"/>
      <c r="W293" s="5"/>
      <c r="X293" s="5"/>
      <c r="Y293" s="7"/>
      <c r="Z293" s="164"/>
    </row>
    <row r="294" spans="2:26" ht="20.100000000000001" customHeight="1" x14ac:dyDescent="0.15">
      <c r="B294" s="164"/>
      <c r="E294" s="338"/>
      <c r="F294" s="339">
        <f t="shared" si="0"/>
        <v>209</v>
      </c>
      <c r="G294" s="340" t="s">
        <v>50</v>
      </c>
      <c r="H294" s="341"/>
      <c r="I294" s="341"/>
      <c r="J294" s="341"/>
      <c r="K294" s="341"/>
      <c r="L294" s="341"/>
      <c r="M294" s="353"/>
      <c r="N294" s="63"/>
      <c r="O294" s="82"/>
      <c r="P294" s="4"/>
      <c r="Q294" s="5"/>
      <c r="R294" s="5"/>
      <c r="S294" s="6"/>
      <c r="T294" s="4"/>
      <c r="U294" s="5"/>
      <c r="V294" s="5"/>
      <c r="W294" s="5"/>
      <c r="X294" s="5"/>
      <c r="Y294" s="7"/>
      <c r="Z294" s="164"/>
    </row>
    <row r="295" spans="2:26" ht="20.100000000000001" customHeight="1" x14ac:dyDescent="0.15">
      <c r="B295" s="164"/>
      <c r="E295" s="338"/>
      <c r="F295" s="339">
        <f t="shared" si="0"/>
        <v>210</v>
      </c>
      <c r="G295" s="340" t="s">
        <v>51</v>
      </c>
      <c r="H295" s="341"/>
      <c r="I295" s="341"/>
      <c r="J295" s="341"/>
      <c r="K295" s="341"/>
      <c r="L295" s="341"/>
      <c r="M295" s="353"/>
      <c r="N295" s="63"/>
      <c r="O295" s="82"/>
      <c r="P295" s="4"/>
      <c r="Q295" s="5"/>
      <c r="R295" s="5"/>
      <c r="S295" s="6"/>
      <c r="T295" s="4"/>
      <c r="U295" s="5"/>
      <c r="V295" s="5"/>
      <c r="W295" s="5"/>
      <c r="X295" s="5"/>
      <c r="Y295" s="7"/>
      <c r="Z295" s="164"/>
    </row>
    <row r="296" spans="2:26" ht="20.100000000000001" customHeight="1" x14ac:dyDescent="0.15">
      <c r="B296" s="164"/>
      <c r="E296" s="338"/>
      <c r="F296" s="339">
        <f t="shared" si="0"/>
        <v>211</v>
      </c>
      <c r="G296" s="340" t="s">
        <v>52</v>
      </c>
      <c r="H296" s="341"/>
      <c r="I296" s="341"/>
      <c r="J296" s="341"/>
      <c r="K296" s="341"/>
      <c r="L296" s="341"/>
      <c r="M296" s="353"/>
      <c r="N296" s="63"/>
      <c r="O296" s="82"/>
      <c r="P296" s="4"/>
      <c r="Q296" s="5"/>
      <c r="R296" s="5"/>
      <c r="S296" s="6"/>
      <c r="T296" s="4"/>
      <c r="U296" s="5"/>
      <c r="V296" s="5"/>
      <c r="W296" s="5"/>
      <c r="X296" s="5"/>
      <c r="Y296" s="7"/>
      <c r="Z296" s="164"/>
    </row>
    <row r="297" spans="2:26" ht="20.100000000000001" customHeight="1" x14ac:dyDescent="0.15">
      <c r="B297" s="164"/>
      <c r="E297" s="338"/>
      <c r="F297" s="339">
        <f t="shared" si="0"/>
        <v>212</v>
      </c>
      <c r="G297" s="340" t="s">
        <v>53</v>
      </c>
      <c r="H297" s="341"/>
      <c r="I297" s="341"/>
      <c r="J297" s="341"/>
      <c r="K297" s="341"/>
      <c r="L297" s="341"/>
      <c r="M297" s="353"/>
      <c r="N297" s="63"/>
      <c r="O297" s="82"/>
      <c r="P297" s="4"/>
      <c r="Q297" s="5"/>
      <c r="R297" s="5"/>
      <c r="S297" s="6"/>
      <c r="T297" s="4"/>
      <c r="U297" s="5"/>
      <c r="V297" s="5"/>
      <c r="W297" s="5"/>
      <c r="X297" s="5"/>
      <c r="Y297" s="7"/>
      <c r="Z297" s="164"/>
    </row>
    <row r="298" spans="2:26" ht="20.100000000000001" customHeight="1" x14ac:dyDescent="0.15">
      <c r="B298" s="164"/>
      <c r="E298" s="338"/>
      <c r="F298" s="339">
        <f t="shared" si="0"/>
        <v>213</v>
      </c>
      <c r="G298" s="340" t="s">
        <v>54</v>
      </c>
      <c r="H298" s="341"/>
      <c r="I298" s="341"/>
      <c r="J298" s="341"/>
      <c r="K298" s="341"/>
      <c r="L298" s="341"/>
      <c r="M298" s="353"/>
      <c r="N298" s="63"/>
      <c r="O298" s="82"/>
      <c r="P298" s="4"/>
      <c r="Q298" s="5"/>
      <c r="R298" s="5"/>
      <c r="S298" s="6"/>
      <c r="T298" s="4"/>
      <c r="U298" s="5"/>
      <c r="V298" s="5"/>
      <c r="W298" s="5"/>
      <c r="X298" s="5"/>
      <c r="Y298" s="7"/>
      <c r="Z298" s="164"/>
    </row>
    <row r="299" spans="2:26" ht="20.100000000000001" customHeight="1" x14ac:dyDescent="0.15">
      <c r="B299" s="164"/>
      <c r="E299" s="338"/>
      <c r="F299" s="339">
        <f t="shared" si="0"/>
        <v>214</v>
      </c>
      <c r="G299" s="340" t="s">
        <v>55</v>
      </c>
      <c r="H299" s="341"/>
      <c r="I299" s="341"/>
      <c r="J299" s="341"/>
      <c r="K299" s="341"/>
      <c r="L299" s="341"/>
      <c r="M299" s="353"/>
      <c r="N299" s="63"/>
      <c r="O299" s="82"/>
      <c r="P299" s="4"/>
      <c r="Q299" s="5"/>
      <c r="R299" s="5"/>
      <c r="S299" s="6"/>
      <c r="T299" s="4"/>
      <c r="U299" s="5"/>
      <c r="V299" s="5"/>
      <c r="W299" s="5"/>
      <c r="X299" s="5"/>
      <c r="Y299" s="7"/>
      <c r="Z299" s="164"/>
    </row>
    <row r="300" spans="2:26" ht="20.100000000000001" customHeight="1" x14ac:dyDescent="0.15">
      <c r="B300" s="164"/>
      <c r="E300" s="338"/>
      <c r="F300" s="339">
        <f t="shared" si="0"/>
        <v>215</v>
      </c>
      <c r="G300" s="340" t="s">
        <v>56</v>
      </c>
      <c r="H300" s="341"/>
      <c r="I300" s="341"/>
      <c r="J300" s="341"/>
      <c r="K300" s="341"/>
      <c r="L300" s="341"/>
      <c r="M300" s="353"/>
      <c r="N300" s="63"/>
      <c r="O300" s="82"/>
      <c r="P300" s="4"/>
      <c r="Q300" s="5"/>
      <c r="R300" s="5"/>
      <c r="S300" s="6"/>
      <c r="T300" s="4"/>
      <c r="U300" s="5"/>
      <c r="V300" s="5"/>
      <c r="W300" s="5"/>
      <c r="X300" s="5"/>
      <c r="Y300" s="7"/>
      <c r="Z300" s="164"/>
    </row>
    <row r="301" spans="2:26" ht="20.100000000000001" customHeight="1" x14ac:dyDescent="0.15">
      <c r="B301" s="164"/>
      <c r="E301" s="338"/>
      <c r="F301" s="339">
        <f t="shared" si="0"/>
        <v>216</v>
      </c>
      <c r="G301" s="340" t="s">
        <v>57</v>
      </c>
      <c r="H301" s="341"/>
      <c r="I301" s="341"/>
      <c r="J301" s="341"/>
      <c r="K301" s="341"/>
      <c r="L301" s="341"/>
      <c r="M301" s="353"/>
      <c r="N301" s="63"/>
      <c r="O301" s="82"/>
      <c r="P301" s="4"/>
      <c r="Q301" s="5"/>
      <c r="R301" s="5"/>
      <c r="S301" s="6"/>
      <c r="T301" s="4"/>
      <c r="U301" s="5"/>
      <c r="V301" s="5"/>
      <c r="W301" s="5"/>
      <c r="X301" s="5"/>
      <c r="Y301" s="7"/>
      <c r="Z301" s="164"/>
    </row>
    <row r="302" spans="2:26" ht="20.100000000000001" customHeight="1" x14ac:dyDescent="0.15">
      <c r="B302" s="164"/>
      <c r="E302" s="338"/>
      <c r="F302" s="339">
        <f t="shared" si="0"/>
        <v>217</v>
      </c>
      <c r="G302" s="340" t="s">
        <v>58</v>
      </c>
      <c r="H302" s="341"/>
      <c r="I302" s="341"/>
      <c r="J302" s="341"/>
      <c r="K302" s="341"/>
      <c r="L302" s="341"/>
      <c r="M302" s="353"/>
      <c r="N302" s="63"/>
      <c r="O302" s="82"/>
      <c r="P302" s="4"/>
      <c r="Q302" s="5"/>
      <c r="R302" s="5"/>
      <c r="S302" s="6"/>
      <c r="T302" s="4"/>
      <c r="U302" s="5"/>
      <c r="V302" s="5"/>
      <c r="W302" s="5"/>
      <c r="X302" s="5"/>
      <c r="Y302" s="7"/>
      <c r="Z302" s="164"/>
    </row>
    <row r="303" spans="2:26" ht="20.100000000000001" customHeight="1" x14ac:dyDescent="0.15">
      <c r="B303" s="164"/>
      <c r="E303" s="338"/>
      <c r="F303" s="339">
        <f t="shared" si="0"/>
        <v>218</v>
      </c>
      <c r="G303" s="340" t="s">
        <v>59</v>
      </c>
      <c r="H303" s="341"/>
      <c r="I303" s="341"/>
      <c r="J303" s="341"/>
      <c r="K303" s="341"/>
      <c r="L303" s="341"/>
      <c r="M303" s="353"/>
      <c r="N303" s="63"/>
      <c r="O303" s="82"/>
      <c r="P303" s="4"/>
      <c r="Q303" s="5"/>
      <c r="R303" s="5"/>
      <c r="S303" s="6"/>
      <c r="T303" s="4"/>
      <c r="U303" s="5"/>
      <c r="V303" s="5"/>
      <c r="W303" s="5"/>
      <c r="X303" s="5"/>
      <c r="Y303" s="7"/>
      <c r="Z303" s="164"/>
    </row>
    <row r="304" spans="2:26" ht="20.100000000000001" customHeight="1" x14ac:dyDescent="0.15">
      <c r="B304" s="164"/>
      <c r="E304" s="338"/>
      <c r="F304" s="339">
        <f t="shared" si="0"/>
        <v>219</v>
      </c>
      <c r="G304" s="340" t="s">
        <v>60</v>
      </c>
      <c r="H304" s="341"/>
      <c r="I304" s="341"/>
      <c r="J304" s="341"/>
      <c r="K304" s="341"/>
      <c r="L304" s="341"/>
      <c r="M304" s="353"/>
      <c r="N304" s="63"/>
      <c r="O304" s="82"/>
      <c r="P304" s="4"/>
      <c r="Q304" s="5"/>
      <c r="R304" s="5"/>
      <c r="S304" s="6"/>
      <c r="T304" s="4"/>
      <c r="U304" s="5"/>
      <c r="V304" s="5"/>
      <c r="W304" s="5"/>
      <c r="X304" s="5"/>
      <c r="Y304" s="7"/>
      <c r="Z304" s="164"/>
    </row>
    <row r="305" spans="1:26" ht="20.100000000000001" customHeight="1" x14ac:dyDescent="0.15">
      <c r="B305" s="164"/>
      <c r="E305" s="338"/>
      <c r="F305" s="339">
        <f t="shared" si="0"/>
        <v>220</v>
      </c>
      <c r="G305" s="340" t="s">
        <v>61</v>
      </c>
      <c r="H305" s="341"/>
      <c r="I305" s="341"/>
      <c r="J305" s="341"/>
      <c r="K305" s="341"/>
      <c r="L305" s="341"/>
      <c r="M305" s="353"/>
      <c r="N305" s="63"/>
      <c r="O305" s="82"/>
      <c r="P305" s="4"/>
      <c r="Q305" s="5"/>
      <c r="R305" s="5"/>
      <c r="S305" s="6"/>
      <c r="T305" s="4"/>
      <c r="U305" s="5"/>
      <c r="V305" s="5"/>
      <c r="W305" s="5"/>
      <c r="X305" s="5"/>
      <c r="Y305" s="7"/>
      <c r="Z305" s="164"/>
    </row>
    <row r="306" spans="1:26" ht="20.100000000000001" customHeight="1" x14ac:dyDescent="0.15">
      <c r="B306" s="164"/>
      <c r="E306" s="338"/>
      <c r="F306" s="339">
        <f t="shared" si="0"/>
        <v>221</v>
      </c>
      <c r="G306" s="340" t="s">
        <v>62</v>
      </c>
      <c r="H306" s="341"/>
      <c r="I306" s="341"/>
      <c r="J306" s="341"/>
      <c r="K306" s="341"/>
      <c r="L306" s="341"/>
      <c r="M306" s="353"/>
      <c r="N306" s="63"/>
      <c r="O306" s="82"/>
      <c r="P306" s="4"/>
      <c r="Q306" s="5"/>
      <c r="R306" s="5"/>
      <c r="S306" s="6"/>
      <c r="T306" s="4"/>
      <c r="U306" s="5"/>
      <c r="V306" s="5"/>
      <c r="W306" s="5"/>
      <c r="X306" s="5"/>
      <c r="Y306" s="7"/>
      <c r="Z306" s="164"/>
    </row>
    <row r="307" spans="1:26" ht="20.100000000000001" customHeight="1" x14ac:dyDescent="0.15">
      <c r="B307" s="164"/>
      <c r="E307" s="338"/>
      <c r="F307" s="339">
        <f t="shared" si="0"/>
        <v>222</v>
      </c>
      <c r="G307" s="340" t="s">
        <v>63</v>
      </c>
      <c r="H307" s="341"/>
      <c r="I307" s="341"/>
      <c r="J307" s="341"/>
      <c r="K307" s="341"/>
      <c r="L307" s="341"/>
      <c r="M307" s="353"/>
      <c r="N307" s="63"/>
      <c r="O307" s="82"/>
      <c r="P307" s="4"/>
      <c r="Q307" s="5"/>
      <c r="R307" s="5"/>
      <c r="S307" s="6"/>
      <c r="T307" s="4"/>
      <c r="U307" s="5"/>
      <c r="V307" s="5"/>
      <c r="W307" s="5"/>
      <c r="X307" s="5"/>
      <c r="Y307" s="7"/>
      <c r="Z307" s="164"/>
    </row>
    <row r="308" spans="1:26" ht="20.100000000000001" customHeight="1" x14ac:dyDescent="0.15">
      <c r="B308" s="164"/>
      <c r="E308" s="338"/>
      <c r="F308" s="339">
        <f t="shared" si="0"/>
        <v>223</v>
      </c>
      <c r="G308" s="340" t="s">
        <v>64</v>
      </c>
      <c r="H308" s="341"/>
      <c r="I308" s="341"/>
      <c r="J308" s="341"/>
      <c r="K308" s="341"/>
      <c r="L308" s="341"/>
      <c r="M308" s="353"/>
      <c r="N308" s="63"/>
      <c r="O308" s="82"/>
      <c r="P308" s="4"/>
      <c r="Q308" s="5"/>
      <c r="R308" s="5"/>
      <c r="S308" s="6"/>
      <c r="T308" s="4"/>
      <c r="U308" s="5"/>
      <c r="V308" s="5"/>
      <c r="W308" s="5"/>
      <c r="X308" s="5"/>
      <c r="Y308" s="7"/>
      <c r="Z308" s="164"/>
    </row>
    <row r="309" spans="1:26" ht="20.100000000000001" customHeight="1" x14ac:dyDescent="0.15">
      <c r="B309" s="164"/>
      <c r="E309" s="338"/>
      <c r="F309" s="339">
        <f t="shared" si="0"/>
        <v>224</v>
      </c>
      <c r="G309" s="340" t="s">
        <v>65</v>
      </c>
      <c r="H309" s="341"/>
      <c r="I309" s="341"/>
      <c r="J309" s="341"/>
      <c r="K309" s="341"/>
      <c r="L309" s="341"/>
      <c r="M309" s="353"/>
      <c r="N309" s="63"/>
      <c r="O309" s="82"/>
      <c r="P309" s="4"/>
      <c r="Q309" s="5"/>
      <c r="R309" s="5"/>
      <c r="S309" s="6"/>
      <c r="T309" s="4"/>
      <c r="U309" s="5"/>
      <c r="V309" s="5"/>
      <c r="W309" s="5"/>
      <c r="X309" s="5"/>
      <c r="Y309" s="7"/>
      <c r="Z309" s="164"/>
    </row>
    <row r="310" spans="1:26" ht="20.100000000000001" customHeight="1" x14ac:dyDescent="0.15">
      <c r="B310" s="164"/>
      <c r="E310" s="338"/>
      <c r="F310" s="339">
        <f t="shared" si="0"/>
        <v>225</v>
      </c>
      <c r="G310" s="340" t="s">
        <v>66</v>
      </c>
      <c r="H310" s="341"/>
      <c r="I310" s="341"/>
      <c r="J310" s="341"/>
      <c r="K310" s="341"/>
      <c r="L310" s="341"/>
      <c r="M310" s="353"/>
      <c r="N310" s="63"/>
      <c r="O310" s="82"/>
      <c r="P310" s="4"/>
      <c r="Q310" s="5"/>
      <c r="R310" s="5"/>
      <c r="S310" s="6"/>
      <c r="T310" s="4"/>
      <c r="U310" s="5"/>
      <c r="V310" s="5"/>
      <c r="W310" s="5"/>
      <c r="X310" s="5"/>
      <c r="Y310" s="7"/>
      <c r="Z310" s="164"/>
    </row>
    <row r="311" spans="1:26" ht="20.100000000000001" customHeight="1" x14ac:dyDescent="0.15">
      <c r="A311" s="337">
        <f>IFERROR(IF(AND($N311="○",TRIM($T311)=""),1001,0),3)</f>
        <v>0</v>
      </c>
      <c r="B311" s="164"/>
      <c r="E311" s="343"/>
      <c r="F311" s="354">
        <f t="shared" si="0"/>
        <v>226</v>
      </c>
      <c r="G311" s="345" t="s">
        <v>67</v>
      </c>
      <c r="H311" s="346"/>
      <c r="I311" s="346"/>
      <c r="J311" s="346"/>
      <c r="K311" s="346"/>
      <c r="L311" s="346"/>
      <c r="M311" s="355"/>
      <c r="N311" s="83"/>
      <c r="O311" s="84"/>
      <c r="P311" s="8"/>
      <c r="Q311" s="9"/>
      <c r="R311" s="9"/>
      <c r="S311" s="10"/>
      <c r="T311" s="8"/>
      <c r="U311" s="9"/>
      <c r="V311" s="9"/>
      <c r="W311" s="9"/>
      <c r="X311" s="9"/>
      <c r="Y311" s="11"/>
      <c r="Z311" s="164"/>
    </row>
    <row r="312" spans="1:26" ht="24.95" customHeight="1" x14ac:dyDescent="0.15">
      <c r="B312" s="164"/>
      <c r="E312" s="356" t="s">
        <v>68</v>
      </c>
      <c r="F312" s="357">
        <v>301</v>
      </c>
      <c r="G312" s="350" t="s">
        <v>69</v>
      </c>
      <c r="H312" s="351"/>
      <c r="I312" s="351"/>
      <c r="J312" s="351"/>
      <c r="K312" s="351"/>
      <c r="L312" s="351"/>
      <c r="M312" s="352"/>
      <c r="N312" s="68"/>
      <c r="O312" s="85"/>
      <c r="P312" s="12"/>
      <c r="Q312" s="13"/>
      <c r="R312" s="13"/>
      <c r="S312" s="14"/>
      <c r="T312" s="12"/>
      <c r="U312" s="13"/>
      <c r="V312" s="13"/>
      <c r="W312" s="13"/>
      <c r="X312" s="13"/>
      <c r="Y312" s="15"/>
      <c r="Z312" s="164"/>
    </row>
    <row r="313" spans="1:26" ht="24.95" customHeight="1" x14ac:dyDescent="0.15">
      <c r="A313" s="337">
        <f>IFERROR(IF(AND($N313="○",TRIM($T313)=""),1001,0),3)</f>
        <v>0</v>
      </c>
      <c r="B313" s="164"/>
      <c r="E313" s="358"/>
      <c r="F313" s="344">
        <v>302</v>
      </c>
      <c r="G313" s="345" t="s">
        <v>67</v>
      </c>
      <c r="H313" s="346"/>
      <c r="I313" s="346"/>
      <c r="J313" s="346"/>
      <c r="K313" s="346"/>
      <c r="L313" s="346"/>
      <c r="M313" s="355"/>
      <c r="N313" s="83"/>
      <c r="O313" s="84"/>
      <c r="P313" s="8"/>
      <c r="Q313" s="9"/>
      <c r="R313" s="9"/>
      <c r="S313" s="10"/>
      <c r="T313" s="8"/>
      <c r="U313" s="9"/>
      <c r="V313" s="9"/>
      <c r="W313" s="9"/>
      <c r="X313" s="9"/>
      <c r="Y313" s="11"/>
      <c r="Z313" s="164"/>
    </row>
    <row r="314" spans="1:26" ht="20.100000000000001" customHeight="1" x14ac:dyDescent="0.15">
      <c r="B314" s="164"/>
      <c r="E314" s="359" t="s">
        <v>74</v>
      </c>
      <c r="F314" s="357">
        <v>401</v>
      </c>
      <c r="G314" s="350" t="s">
        <v>75</v>
      </c>
      <c r="H314" s="351"/>
      <c r="I314" s="351"/>
      <c r="J314" s="351"/>
      <c r="K314" s="351"/>
      <c r="L314" s="351"/>
      <c r="M314" s="352"/>
      <c r="N314" s="68"/>
      <c r="O314" s="85"/>
      <c r="P314" s="12"/>
      <c r="Q314" s="13"/>
      <c r="R314" s="13"/>
      <c r="S314" s="14"/>
      <c r="T314" s="12"/>
      <c r="U314" s="13"/>
      <c r="V314" s="13"/>
      <c r="W314" s="13"/>
      <c r="X314" s="13"/>
      <c r="Y314" s="15"/>
      <c r="Z314" s="164"/>
    </row>
    <row r="315" spans="1:26" ht="20.100000000000001" customHeight="1" x14ac:dyDescent="0.15">
      <c r="B315" s="164"/>
      <c r="E315" s="360"/>
      <c r="F315" s="88">
        <v>402</v>
      </c>
      <c r="G315" s="340" t="s">
        <v>76</v>
      </c>
      <c r="H315" s="341"/>
      <c r="I315" s="341"/>
      <c r="J315" s="341"/>
      <c r="K315" s="341"/>
      <c r="L315" s="341"/>
      <c r="M315" s="353"/>
      <c r="N315" s="63"/>
      <c r="O315" s="82"/>
      <c r="P315" s="4"/>
      <c r="Q315" s="5"/>
      <c r="R315" s="5"/>
      <c r="S315" s="6"/>
      <c r="T315" s="4"/>
      <c r="U315" s="5"/>
      <c r="V315" s="5"/>
      <c r="W315" s="5"/>
      <c r="X315" s="5"/>
      <c r="Y315" s="7"/>
      <c r="Z315" s="164"/>
    </row>
    <row r="316" spans="1:26" ht="20.100000000000001" customHeight="1" x14ac:dyDescent="0.15">
      <c r="B316" s="164"/>
      <c r="E316" s="361"/>
      <c r="F316" s="362">
        <v>403</v>
      </c>
      <c r="G316" s="340" t="s">
        <v>77</v>
      </c>
      <c r="H316" s="341"/>
      <c r="I316" s="341"/>
      <c r="J316" s="341"/>
      <c r="K316" s="341"/>
      <c r="L316" s="341"/>
      <c r="M316" s="353"/>
      <c r="N316" s="63"/>
      <c r="O316" s="82"/>
      <c r="P316" s="4"/>
      <c r="Q316" s="5"/>
      <c r="R316" s="5"/>
      <c r="S316" s="6"/>
      <c r="T316" s="4"/>
      <c r="U316" s="5"/>
      <c r="V316" s="5"/>
      <c r="W316" s="5"/>
      <c r="X316" s="5"/>
      <c r="Y316" s="7"/>
      <c r="Z316" s="164"/>
    </row>
    <row r="317" spans="1:26" ht="20.100000000000001" customHeight="1" x14ac:dyDescent="0.15">
      <c r="B317" s="164"/>
      <c r="E317" s="360"/>
      <c r="F317" s="363">
        <v>404</v>
      </c>
      <c r="G317" s="340" t="s">
        <v>78</v>
      </c>
      <c r="H317" s="341"/>
      <c r="I317" s="341"/>
      <c r="J317" s="341"/>
      <c r="K317" s="341"/>
      <c r="L317" s="341"/>
      <c r="M317" s="353"/>
      <c r="N317" s="63"/>
      <c r="O317" s="82"/>
      <c r="P317" s="4"/>
      <c r="Q317" s="5"/>
      <c r="R317" s="5"/>
      <c r="S317" s="6"/>
      <c r="T317" s="4"/>
      <c r="U317" s="5"/>
      <c r="V317" s="5"/>
      <c r="W317" s="5"/>
      <c r="X317" s="5"/>
      <c r="Y317" s="7"/>
      <c r="Z317" s="164"/>
    </row>
    <row r="318" spans="1:26" ht="20.100000000000001" customHeight="1" x14ac:dyDescent="0.15">
      <c r="B318" s="164"/>
      <c r="E318" s="360"/>
      <c r="F318" s="362">
        <v>405</v>
      </c>
      <c r="G318" s="340" t="s">
        <v>79</v>
      </c>
      <c r="H318" s="341"/>
      <c r="I318" s="341"/>
      <c r="J318" s="341"/>
      <c r="K318" s="341"/>
      <c r="L318" s="341"/>
      <c r="M318" s="353"/>
      <c r="N318" s="63"/>
      <c r="O318" s="82"/>
      <c r="P318" s="4"/>
      <c r="Q318" s="5"/>
      <c r="R318" s="5"/>
      <c r="S318" s="6"/>
      <c r="T318" s="4"/>
      <c r="U318" s="5"/>
      <c r="V318" s="5"/>
      <c r="W318" s="5"/>
      <c r="X318" s="5"/>
      <c r="Y318" s="7"/>
      <c r="Z318" s="164"/>
    </row>
    <row r="319" spans="1:26" ht="20.100000000000001" customHeight="1" x14ac:dyDescent="0.15">
      <c r="B319" s="164"/>
      <c r="E319" s="360"/>
      <c r="F319" s="88">
        <v>406</v>
      </c>
      <c r="G319" s="340" t="s">
        <v>80</v>
      </c>
      <c r="H319" s="341"/>
      <c r="I319" s="341"/>
      <c r="J319" s="341"/>
      <c r="K319" s="341"/>
      <c r="L319" s="341"/>
      <c r="M319" s="353"/>
      <c r="N319" s="63"/>
      <c r="O319" s="82"/>
      <c r="P319" s="4"/>
      <c r="Q319" s="5"/>
      <c r="R319" s="5"/>
      <c r="S319" s="6"/>
      <c r="T319" s="4"/>
      <c r="U319" s="5"/>
      <c r="V319" s="5"/>
      <c r="W319" s="5"/>
      <c r="X319" s="5"/>
      <c r="Y319" s="7"/>
      <c r="Z319" s="164"/>
    </row>
    <row r="320" spans="1:26" ht="20.100000000000001" customHeight="1" x14ac:dyDescent="0.15">
      <c r="B320" s="164"/>
      <c r="E320" s="360"/>
      <c r="F320" s="363">
        <v>407</v>
      </c>
      <c r="G320" s="340" t="s">
        <v>81</v>
      </c>
      <c r="H320" s="341"/>
      <c r="I320" s="341"/>
      <c r="J320" s="341"/>
      <c r="K320" s="341"/>
      <c r="L320" s="341"/>
      <c r="M320" s="353"/>
      <c r="N320" s="63"/>
      <c r="O320" s="82"/>
      <c r="P320" s="4"/>
      <c r="Q320" s="5"/>
      <c r="R320" s="5"/>
      <c r="S320" s="6"/>
      <c r="T320" s="4"/>
      <c r="U320" s="5"/>
      <c r="V320" s="5"/>
      <c r="W320" s="5"/>
      <c r="X320" s="5"/>
      <c r="Y320" s="7"/>
      <c r="Z320" s="164"/>
    </row>
    <row r="321" spans="1:26" ht="20.100000000000001" customHeight="1" x14ac:dyDescent="0.15">
      <c r="B321" s="164"/>
      <c r="E321" s="360"/>
      <c r="F321" s="363">
        <v>408</v>
      </c>
      <c r="G321" s="340" t="s">
        <v>82</v>
      </c>
      <c r="H321" s="341"/>
      <c r="I321" s="341"/>
      <c r="J321" s="341"/>
      <c r="K321" s="341"/>
      <c r="L321" s="341"/>
      <c r="M321" s="353"/>
      <c r="N321" s="63"/>
      <c r="O321" s="82"/>
      <c r="P321" s="4"/>
      <c r="Q321" s="5"/>
      <c r="R321" s="5"/>
      <c r="S321" s="6"/>
      <c r="T321" s="4"/>
      <c r="U321" s="5"/>
      <c r="V321" s="5"/>
      <c r="W321" s="5"/>
      <c r="X321" s="5"/>
      <c r="Y321" s="7"/>
      <c r="Z321" s="164"/>
    </row>
    <row r="322" spans="1:26" ht="20.100000000000001" customHeight="1" x14ac:dyDescent="0.15">
      <c r="B322" s="164"/>
      <c r="E322" s="360"/>
      <c r="F322" s="363">
        <v>409</v>
      </c>
      <c r="G322" s="340" t="s">
        <v>83</v>
      </c>
      <c r="H322" s="341"/>
      <c r="I322" s="341"/>
      <c r="J322" s="341"/>
      <c r="K322" s="341"/>
      <c r="L322" s="341"/>
      <c r="M322" s="353"/>
      <c r="N322" s="63"/>
      <c r="O322" s="82"/>
      <c r="P322" s="4"/>
      <c r="Q322" s="5"/>
      <c r="R322" s="5"/>
      <c r="S322" s="6"/>
      <c r="T322" s="4"/>
      <c r="U322" s="5"/>
      <c r="V322" s="5"/>
      <c r="W322" s="5"/>
      <c r="X322" s="5"/>
      <c r="Y322" s="7"/>
      <c r="Z322" s="164"/>
    </row>
    <row r="323" spans="1:26" ht="20.100000000000001" customHeight="1" x14ac:dyDescent="0.15">
      <c r="B323" s="164"/>
      <c r="E323" s="360"/>
      <c r="F323" s="363">
        <v>410</v>
      </c>
      <c r="G323" s="340" t="s">
        <v>84</v>
      </c>
      <c r="H323" s="341"/>
      <c r="I323" s="341"/>
      <c r="J323" s="341"/>
      <c r="K323" s="341"/>
      <c r="L323" s="341"/>
      <c r="M323" s="353"/>
      <c r="N323" s="63"/>
      <c r="O323" s="82"/>
      <c r="P323" s="4"/>
      <c r="Q323" s="5"/>
      <c r="R323" s="5"/>
      <c r="S323" s="6"/>
      <c r="T323" s="4"/>
      <c r="U323" s="5"/>
      <c r="V323" s="5"/>
      <c r="W323" s="5"/>
      <c r="X323" s="5"/>
      <c r="Y323" s="7"/>
      <c r="Z323" s="164"/>
    </row>
    <row r="324" spans="1:26" ht="20.100000000000001" customHeight="1" x14ac:dyDescent="0.15">
      <c r="B324" s="164"/>
      <c r="E324" s="360"/>
      <c r="F324" s="362">
        <v>411</v>
      </c>
      <c r="G324" s="340" t="s">
        <v>85</v>
      </c>
      <c r="H324" s="341"/>
      <c r="I324" s="341"/>
      <c r="J324" s="341"/>
      <c r="K324" s="341"/>
      <c r="L324" s="341"/>
      <c r="M324" s="353"/>
      <c r="N324" s="63"/>
      <c r="O324" s="82"/>
      <c r="P324" s="4"/>
      <c r="Q324" s="5"/>
      <c r="R324" s="5"/>
      <c r="S324" s="6"/>
      <c r="T324" s="4"/>
      <c r="U324" s="5"/>
      <c r="V324" s="5"/>
      <c r="W324" s="5"/>
      <c r="X324" s="5"/>
      <c r="Y324" s="7"/>
      <c r="Z324" s="164"/>
    </row>
    <row r="325" spans="1:26" ht="20.100000000000001" customHeight="1" x14ac:dyDescent="0.15">
      <c r="B325" s="164"/>
      <c r="E325" s="360"/>
      <c r="F325" s="362">
        <v>412</v>
      </c>
      <c r="G325" s="340" t="s">
        <v>86</v>
      </c>
      <c r="H325" s="341"/>
      <c r="I325" s="341"/>
      <c r="J325" s="341"/>
      <c r="K325" s="341"/>
      <c r="L325" s="341"/>
      <c r="M325" s="353"/>
      <c r="N325" s="63"/>
      <c r="O325" s="82"/>
      <c r="P325" s="4"/>
      <c r="Q325" s="5"/>
      <c r="R325" s="5"/>
      <c r="S325" s="6"/>
      <c r="T325" s="4"/>
      <c r="U325" s="5"/>
      <c r="V325" s="5"/>
      <c r="W325" s="5"/>
      <c r="X325" s="5"/>
      <c r="Y325" s="7"/>
      <c r="Z325" s="164"/>
    </row>
    <row r="326" spans="1:26" ht="20.100000000000001" customHeight="1" x14ac:dyDescent="0.15">
      <c r="B326" s="164"/>
      <c r="E326" s="360"/>
      <c r="F326" s="362">
        <v>413</v>
      </c>
      <c r="G326" s="340" t="s">
        <v>87</v>
      </c>
      <c r="H326" s="341"/>
      <c r="I326" s="341"/>
      <c r="J326" s="341"/>
      <c r="K326" s="341"/>
      <c r="L326" s="341"/>
      <c r="M326" s="353"/>
      <c r="N326" s="63"/>
      <c r="O326" s="82"/>
      <c r="P326" s="4"/>
      <c r="Q326" s="5"/>
      <c r="R326" s="5"/>
      <c r="S326" s="6"/>
      <c r="T326" s="4"/>
      <c r="U326" s="5"/>
      <c r="V326" s="5"/>
      <c r="W326" s="5"/>
      <c r="X326" s="5"/>
      <c r="Y326" s="7"/>
      <c r="Z326" s="164"/>
    </row>
    <row r="327" spans="1:26" ht="20.100000000000001" customHeight="1" x14ac:dyDescent="0.15">
      <c r="A327" s="337">
        <f>IFERROR(IF(AND($N327="○",TRIM($T327)=""),1001,0),3)</f>
        <v>0</v>
      </c>
      <c r="B327" s="164"/>
      <c r="E327" s="364"/>
      <c r="F327" s="179">
        <v>414</v>
      </c>
      <c r="G327" s="345" t="s">
        <v>67</v>
      </c>
      <c r="H327" s="346"/>
      <c r="I327" s="346"/>
      <c r="J327" s="346"/>
      <c r="K327" s="346"/>
      <c r="L327" s="346"/>
      <c r="M327" s="355"/>
      <c r="N327" s="83"/>
      <c r="O327" s="84"/>
      <c r="P327" s="8"/>
      <c r="Q327" s="9"/>
      <c r="R327" s="9"/>
      <c r="S327" s="10"/>
      <c r="T327" s="8"/>
      <c r="U327" s="9"/>
      <c r="V327" s="9"/>
      <c r="W327" s="9"/>
      <c r="X327" s="9"/>
      <c r="Y327" s="11"/>
      <c r="Z327" s="164"/>
    </row>
    <row r="328" spans="1:26" ht="20.100000000000001" customHeight="1" x14ac:dyDescent="0.15">
      <c r="B328" s="164"/>
      <c r="P328" s="365"/>
      <c r="Q328" s="365"/>
      <c r="R328" s="365"/>
      <c r="S328" s="365"/>
      <c r="T328" s="365"/>
      <c r="U328" s="365"/>
      <c r="V328" s="365"/>
      <c r="W328" s="365"/>
      <c r="X328" s="365"/>
      <c r="Y328" s="365"/>
      <c r="Z328" s="164"/>
    </row>
    <row r="329" spans="1:26" ht="20.100000000000001" customHeight="1" x14ac:dyDescent="0.15">
      <c r="B329" s="164"/>
      <c r="C329" s="179"/>
      <c r="D329" s="179"/>
      <c r="E329" s="179"/>
      <c r="F329" s="179"/>
      <c r="G329" s="179"/>
      <c r="H329" s="179"/>
      <c r="I329" s="179"/>
      <c r="J329" s="179"/>
      <c r="K329" s="179"/>
      <c r="L329" s="179"/>
      <c r="M329" s="179"/>
      <c r="N329" s="179"/>
      <c r="O329" s="179"/>
      <c r="P329" s="179"/>
      <c r="Q329" s="179"/>
      <c r="R329" s="179"/>
      <c r="S329" s="179"/>
      <c r="T329" s="179"/>
      <c r="U329" s="179"/>
      <c r="V329" s="179"/>
      <c r="W329" s="179"/>
      <c r="X329" s="179"/>
      <c r="Y329" s="179"/>
      <c r="Z329" s="366"/>
    </row>
  </sheetData>
  <sheetProtection algorithmName="SHA-512" hashValue="cNvYTNUo/jRUNcbsDjbQV1JLTq6yJYloVBCwkZdzqlpBHjcynXA4+g5GaDMNCOOYPResOfOgtkuWAX/46w+wag==" saltValue="f+fr3XrQXH08Jr3DX37V2Q==" spinCount="100000" sheet="1" objects="1" scenarios="1"/>
  <dataConsolidate/>
  <mergeCells count="433">
    <mergeCell ref="C3:Y3"/>
    <mergeCell ref="C174:H174"/>
    <mergeCell ref="D176:Y176"/>
    <mergeCell ref="I177:Y177"/>
    <mergeCell ref="I179:Y179"/>
    <mergeCell ref="I181:Y181"/>
    <mergeCell ref="I183:Y183"/>
    <mergeCell ref="I185:Y185"/>
    <mergeCell ref="N321:O321"/>
    <mergeCell ref="N309:O309"/>
    <mergeCell ref="N310:O310"/>
    <mergeCell ref="N311:O311"/>
    <mergeCell ref="T312:Y312"/>
    <mergeCell ref="G287:M287"/>
    <mergeCell ref="G278:M278"/>
    <mergeCell ref="G279:M279"/>
    <mergeCell ref="G280:M280"/>
    <mergeCell ref="N305:O305"/>
    <mergeCell ref="N306:O306"/>
    <mergeCell ref="N307:O307"/>
    <mergeCell ref="N308:O308"/>
    <mergeCell ref="E312:E313"/>
    <mergeCell ref="N286:O286"/>
    <mergeCell ref="N287:O287"/>
    <mergeCell ref="N322:O322"/>
    <mergeCell ref="P319:S319"/>
    <mergeCell ref="T319:Y319"/>
    <mergeCell ref="P320:S320"/>
    <mergeCell ref="G312:M312"/>
    <mergeCell ref="G313:M313"/>
    <mergeCell ref="G318:M318"/>
    <mergeCell ref="G319:M319"/>
    <mergeCell ref="G320:M320"/>
    <mergeCell ref="P314:S314"/>
    <mergeCell ref="T314:Y314"/>
    <mergeCell ref="P315:S315"/>
    <mergeCell ref="T315:Y315"/>
    <mergeCell ref="P316:S316"/>
    <mergeCell ref="T316:Y316"/>
    <mergeCell ref="P317:S317"/>
    <mergeCell ref="T317:Y317"/>
    <mergeCell ref="P318:S318"/>
    <mergeCell ref="T318:Y318"/>
    <mergeCell ref="P313:S313"/>
    <mergeCell ref="T313:Y313"/>
    <mergeCell ref="N312:O312"/>
    <mergeCell ref="N313:O313"/>
    <mergeCell ref="P312:S312"/>
    <mergeCell ref="N323:O323"/>
    <mergeCell ref="N324:O324"/>
    <mergeCell ref="N325:O325"/>
    <mergeCell ref="N326:O326"/>
    <mergeCell ref="N327:O327"/>
    <mergeCell ref="E314:E327"/>
    <mergeCell ref="G321:M321"/>
    <mergeCell ref="G322:M322"/>
    <mergeCell ref="G323:M323"/>
    <mergeCell ref="G324:M324"/>
    <mergeCell ref="G325:M325"/>
    <mergeCell ref="G326:M326"/>
    <mergeCell ref="G327:M327"/>
    <mergeCell ref="N314:O314"/>
    <mergeCell ref="N315:O315"/>
    <mergeCell ref="N316:O316"/>
    <mergeCell ref="N317:O317"/>
    <mergeCell ref="N318:O318"/>
    <mergeCell ref="N319:O319"/>
    <mergeCell ref="N320:O320"/>
    <mergeCell ref="G314:M314"/>
    <mergeCell ref="G315:M315"/>
    <mergeCell ref="G316:M316"/>
    <mergeCell ref="G317:M317"/>
    <mergeCell ref="N288:O288"/>
    <mergeCell ref="N289:O289"/>
    <mergeCell ref="N290:O290"/>
    <mergeCell ref="N291:O291"/>
    <mergeCell ref="N292:O292"/>
    <mergeCell ref="N293:O293"/>
    <mergeCell ref="N294:O294"/>
    <mergeCell ref="G306:M306"/>
    <mergeCell ref="G307:M307"/>
    <mergeCell ref="G302:M302"/>
    <mergeCell ref="G303:M303"/>
    <mergeCell ref="G304:M304"/>
    <mergeCell ref="G297:M297"/>
    <mergeCell ref="G298:M298"/>
    <mergeCell ref="G299:M299"/>
    <mergeCell ref="G300:M300"/>
    <mergeCell ref="G308:M308"/>
    <mergeCell ref="G309:M309"/>
    <mergeCell ref="G310:M310"/>
    <mergeCell ref="G311:M311"/>
    <mergeCell ref="N273:O273"/>
    <mergeCell ref="N274:O274"/>
    <mergeCell ref="N275:O275"/>
    <mergeCell ref="N276:O276"/>
    <mergeCell ref="N277:O277"/>
    <mergeCell ref="G274:M274"/>
    <mergeCell ref="G275:M275"/>
    <mergeCell ref="G276:M276"/>
    <mergeCell ref="G286:M286"/>
    <mergeCell ref="G305:M305"/>
    <mergeCell ref="G288:M288"/>
    <mergeCell ref="G289:M289"/>
    <mergeCell ref="G290:M290"/>
    <mergeCell ref="G291:M291"/>
    <mergeCell ref="G292:M292"/>
    <mergeCell ref="G293:M293"/>
    <mergeCell ref="G294:M294"/>
    <mergeCell ref="G295:M295"/>
    <mergeCell ref="G296:M296"/>
    <mergeCell ref="G301:M301"/>
    <mergeCell ref="N260:O260"/>
    <mergeCell ref="N261:O261"/>
    <mergeCell ref="N262:O262"/>
    <mergeCell ref="N263:O263"/>
    <mergeCell ref="N264:O264"/>
    <mergeCell ref="N265:O265"/>
    <mergeCell ref="N266:O266"/>
    <mergeCell ref="N267:O267"/>
    <mergeCell ref="N268:O268"/>
    <mergeCell ref="E259:M259"/>
    <mergeCell ref="G260:M260"/>
    <mergeCell ref="G261:M261"/>
    <mergeCell ref="G262:M262"/>
    <mergeCell ref="N303:O303"/>
    <mergeCell ref="N304:O304"/>
    <mergeCell ref="N298:O298"/>
    <mergeCell ref="N299:O299"/>
    <mergeCell ref="N300:O300"/>
    <mergeCell ref="N278:O278"/>
    <mergeCell ref="N279:O279"/>
    <mergeCell ref="N280:O280"/>
    <mergeCell ref="N281:O281"/>
    <mergeCell ref="N282:O282"/>
    <mergeCell ref="N283:O283"/>
    <mergeCell ref="N295:O295"/>
    <mergeCell ref="N296:O296"/>
    <mergeCell ref="N297:O297"/>
    <mergeCell ref="N301:O301"/>
    <mergeCell ref="N302:O302"/>
    <mergeCell ref="G270:M270"/>
    <mergeCell ref="G271:M271"/>
    <mergeCell ref="G272:M272"/>
    <mergeCell ref="G273:M273"/>
    <mergeCell ref="E286:E311"/>
    <mergeCell ref="G263:M263"/>
    <mergeCell ref="G264:M264"/>
    <mergeCell ref="G265:M265"/>
    <mergeCell ref="G266:M266"/>
    <mergeCell ref="G267:M267"/>
    <mergeCell ref="N272:O272"/>
    <mergeCell ref="E255:H255"/>
    <mergeCell ref="I255:M255"/>
    <mergeCell ref="G268:M268"/>
    <mergeCell ref="G269:M269"/>
    <mergeCell ref="E260:E285"/>
    <mergeCell ref="N259:O259"/>
    <mergeCell ref="N284:O284"/>
    <mergeCell ref="N285:O285"/>
    <mergeCell ref="G281:M281"/>
    <mergeCell ref="G282:M282"/>
    <mergeCell ref="G283:M283"/>
    <mergeCell ref="G284:M284"/>
    <mergeCell ref="G285:M285"/>
    <mergeCell ref="G277:M277"/>
    <mergeCell ref="N269:O269"/>
    <mergeCell ref="N270:O270"/>
    <mergeCell ref="N271:O271"/>
    <mergeCell ref="E252:H252"/>
    <mergeCell ref="E253:H253"/>
    <mergeCell ref="E254:H254"/>
    <mergeCell ref="I252:M252"/>
    <mergeCell ref="I253:M253"/>
    <mergeCell ref="I254:M254"/>
    <mergeCell ref="E247:I247"/>
    <mergeCell ref="E248:I248"/>
    <mergeCell ref="E249:J249"/>
    <mergeCell ref="K247:N247"/>
    <mergeCell ref="K248:N248"/>
    <mergeCell ref="K249:O249"/>
    <mergeCell ref="O211:R211"/>
    <mergeCell ref="I213:M213"/>
    <mergeCell ref="I226:M226"/>
    <mergeCell ref="I205:M205"/>
    <mergeCell ref="I211:M211"/>
    <mergeCell ref="E225:H225"/>
    <mergeCell ref="I225:M225"/>
    <mergeCell ref="E226:H226"/>
    <mergeCell ref="E216:H216"/>
    <mergeCell ref="I216:M216"/>
    <mergeCell ref="E217:H217"/>
    <mergeCell ref="I217:M217"/>
    <mergeCell ref="E218:H218"/>
    <mergeCell ref="I218:M218"/>
    <mergeCell ref="J206:Y206"/>
    <mergeCell ref="I209:M209"/>
    <mergeCell ref="I207:M207"/>
    <mergeCell ref="E219:H219"/>
    <mergeCell ref="I219:M219"/>
    <mergeCell ref="E220:H220"/>
    <mergeCell ref="I220:M220"/>
    <mergeCell ref="E200:J200"/>
    <mergeCell ref="K200:M200"/>
    <mergeCell ref="N200:V200"/>
    <mergeCell ref="W200:Y200"/>
    <mergeCell ref="E201:J201"/>
    <mergeCell ref="K201:M201"/>
    <mergeCell ref="W1:Z1"/>
    <mergeCell ref="C190:H190"/>
    <mergeCell ref="I192:M192"/>
    <mergeCell ref="I194:M194"/>
    <mergeCell ref="I73:Y73"/>
    <mergeCell ref="J74:Y74"/>
    <mergeCell ref="I75:Y75"/>
    <mergeCell ref="E197:Y197"/>
    <mergeCell ref="E198:J198"/>
    <mergeCell ref="K198:M198"/>
    <mergeCell ref="N198:V198"/>
    <mergeCell ref="W198:Y198"/>
    <mergeCell ref="E199:J199"/>
    <mergeCell ref="K199:M199"/>
    <mergeCell ref="N199:V199"/>
    <mergeCell ref="W199:Y199"/>
    <mergeCell ref="I32:Y32"/>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J27:X27"/>
    <mergeCell ref="J29:W29"/>
    <mergeCell ref="J76:Y76"/>
    <mergeCell ref="I77:Y77"/>
    <mergeCell ref="I79:Y79"/>
    <mergeCell ref="I81:Y81"/>
    <mergeCell ref="I83:M83"/>
    <mergeCell ref="I85:M85"/>
    <mergeCell ref="I87:Y87"/>
    <mergeCell ref="C109:H109"/>
    <mergeCell ref="D111:Y111"/>
    <mergeCell ref="J78:W78"/>
    <mergeCell ref="I112:Y112"/>
    <mergeCell ref="I114:Y114"/>
    <mergeCell ref="I116:Y116"/>
    <mergeCell ref="I118:M118"/>
    <mergeCell ref="I120:Y120"/>
    <mergeCell ref="I122:M122"/>
    <mergeCell ref="I124:M124"/>
    <mergeCell ref="I126:Y126"/>
    <mergeCell ref="C150:H150"/>
    <mergeCell ref="I153:M153"/>
    <mergeCell ref="I155:Y155"/>
    <mergeCell ref="I157:Y157"/>
    <mergeCell ref="I159:M159"/>
    <mergeCell ref="I161:M161"/>
    <mergeCell ref="I163:Y163"/>
    <mergeCell ref="I165:M165"/>
    <mergeCell ref="I167:M167"/>
    <mergeCell ref="I169:Y169"/>
    <mergeCell ref="N201:V201"/>
    <mergeCell ref="W201:X201"/>
    <mergeCell ref="E202:J202"/>
    <mergeCell ref="K202:M203"/>
    <mergeCell ref="N202:V202"/>
    <mergeCell ref="W202:X202"/>
    <mergeCell ref="E203:J203"/>
    <mergeCell ref="N203:V203"/>
    <mergeCell ref="W203:X203"/>
    <mergeCell ref="E227:H227"/>
    <mergeCell ref="I227:M227"/>
    <mergeCell ref="E228:H228"/>
    <mergeCell ref="I228:M228"/>
    <mergeCell ref="E229:H229"/>
    <mergeCell ref="I229:M229"/>
    <mergeCell ref="I222:M222"/>
    <mergeCell ref="E230:H230"/>
    <mergeCell ref="I230:M230"/>
    <mergeCell ref="J223:Y223"/>
    <mergeCell ref="P247:R247"/>
    <mergeCell ref="P248:R248"/>
    <mergeCell ref="P249:S249"/>
    <mergeCell ref="P246:U246"/>
    <mergeCell ref="T249:U249"/>
    <mergeCell ref="V246:Y248"/>
    <mergeCell ref="E233:H233"/>
    <mergeCell ref="I233:M233"/>
    <mergeCell ref="E234:H234"/>
    <mergeCell ref="I234:M234"/>
    <mergeCell ref="E235:H235"/>
    <mergeCell ref="I235:M235"/>
    <mergeCell ref="E236:H236"/>
    <mergeCell ref="I236:M236"/>
    <mergeCell ref="E245:Y245"/>
    <mergeCell ref="V249:Y249"/>
    <mergeCell ref="C241:I241"/>
    <mergeCell ref="E246:O246"/>
    <mergeCell ref="P259:S259"/>
    <mergeCell ref="T259:Y259"/>
    <mergeCell ref="P260:S260"/>
    <mergeCell ref="T260:Y260"/>
    <mergeCell ref="P261:S261"/>
    <mergeCell ref="T261:Y261"/>
    <mergeCell ref="P262:S262"/>
    <mergeCell ref="T262:Y262"/>
    <mergeCell ref="P263:S263"/>
    <mergeCell ref="T263:Y263"/>
    <mergeCell ref="P264:S264"/>
    <mergeCell ref="T264:Y264"/>
    <mergeCell ref="P265:S265"/>
    <mergeCell ref="T265:Y265"/>
    <mergeCell ref="P266:S266"/>
    <mergeCell ref="T266:Y266"/>
    <mergeCell ref="P267:S267"/>
    <mergeCell ref="T267:Y267"/>
    <mergeCell ref="P268:S268"/>
    <mergeCell ref="T268:Y268"/>
    <mergeCell ref="P269:S269"/>
    <mergeCell ref="T269:Y269"/>
    <mergeCell ref="P270:S270"/>
    <mergeCell ref="T270:Y270"/>
    <mergeCell ref="P271:S271"/>
    <mergeCell ref="T271:Y271"/>
    <mergeCell ref="P272:S272"/>
    <mergeCell ref="T272:Y272"/>
    <mergeCell ref="P273:S273"/>
    <mergeCell ref="T273:Y273"/>
    <mergeCell ref="P274:S274"/>
    <mergeCell ref="T274:Y274"/>
    <mergeCell ref="P275:S275"/>
    <mergeCell ref="T275:Y275"/>
    <mergeCell ref="P276:S276"/>
    <mergeCell ref="T276:Y276"/>
    <mergeCell ref="P277:S277"/>
    <mergeCell ref="T277:Y277"/>
    <mergeCell ref="P278:S278"/>
    <mergeCell ref="T278:Y278"/>
    <mergeCell ref="P279:S279"/>
    <mergeCell ref="T279:Y279"/>
    <mergeCell ref="P280:S280"/>
    <mergeCell ref="T280:Y280"/>
    <mergeCell ref="P281:S281"/>
    <mergeCell ref="T281:Y281"/>
    <mergeCell ref="P282:S282"/>
    <mergeCell ref="T282:Y282"/>
    <mergeCell ref="P283:S283"/>
    <mergeCell ref="T283:Y283"/>
    <mergeCell ref="P284:S284"/>
    <mergeCell ref="T284:Y284"/>
    <mergeCell ref="P285:S285"/>
    <mergeCell ref="T285:Y285"/>
    <mergeCell ref="P286:S286"/>
    <mergeCell ref="T286:Y286"/>
    <mergeCell ref="P287:S287"/>
    <mergeCell ref="T287:Y287"/>
    <mergeCell ref="P288:S288"/>
    <mergeCell ref="T288:Y288"/>
    <mergeCell ref="P289:S289"/>
    <mergeCell ref="T289:Y289"/>
    <mergeCell ref="P290:S290"/>
    <mergeCell ref="T290:Y290"/>
    <mergeCell ref="P291:S291"/>
    <mergeCell ref="T291:Y291"/>
    <mergeCell ref="P292:S292"/>
    <mergeCell ref="T292:Y292"/>
    <mergeCell ref="P293:S293"/>
    <mergeCell ref="T293:Y293"/>
    <mergeCell ref="P294:S294"/>
    <mergeCell ref="T294:Y294"/>
    <mergeCell ref="P295:S295"/>
    <mergeCell ref="T295:Y295"/>
    <mergeCell ref="P296:S296"/>
    <mergeCell ref="T296:Y296"/>
    <mergeCell ref="P297:S297"/>
    <mergeCell ref="T297:Y297"/>
    <mergeCell ref="P298:S298"/>
    <mergeCell ref="T298:Y298"/>
    <mergeCell ref="P299:S299"/>
    <mergeCell ref="T299:Y299"/>
    <mergeCell ref="P300:S300"/>
    <mergeCell ref="T300:Y300"/>
    <mergeCell ref="P301:S301"/>
    <mergeCell ref="T301:Y301"/>
    <mergeCell ref="P302:S302"/>
    <mergeCell ref="T302:Y302"/>
    <mergeCell ref="P303:S303"/>
    <mergeCell ref="T303:Y303"/>
    <mergeCell ref="P304:S304"/>
    <mergeCell ref="T304:Y304"/>
    <mergeCell ref="P305:S305"/>
    <mergeCell ref="T305:Y305"/>
    <mergeCell ref="P306:S306"/>
    <mergeCell ref="T306:Y306"/>
    <mergeCell ref="P307:S307"/>
    <mergeCell ref="T307:Y307"/>
    <mergeCell ref="P308:S308"/>
    <mergeCell ref="T308:Y308"/>
    <mergeCell ref="J195:Y195"/>
    <mergeCell ref="J193:Y193"/>
    <mergeCell ref="E258:Y258"/>
    <mergeCell ref="P325:S325"/>
    <mergeCell ref="T325:Y325"/>
    <mergeCell ref="P326:S326"/>
    <mergeCell ref="T326:Y326"/>
    <mergeCell ref="P327:S327"/>
    <mergeCell ref="T327:Y327"/>
    <mergeCell ref="T320:Y320"/>
    <mergeCell ref="P321:S321"/>
    <mergeCell ref="T321:Y321"/>
    <mergeCell ref="P322:S322"/>
    <mergeCell ref="T322:Y322"/>
    <mergeCell ref="P323:S323"/>
    <mergeCell ref="T323:Y323"/>
    <mergeCell ref="P324:S324"/>
    <mergeCell ref="T324:Y324"/>
    <mergeCell ref="P309:S309"/>
    <mergeCell ref="T309:Y309"/>
    <mergeCell ref="P310:S310"/>
    <mergeCell ref="T310:Y310"/>
    <mergeCell ref="P311:S311"/>
    <mergeCell ref="T311:Y311"/>
  </mergeCells>
  <phoneticPr fontId="5"/>
  <conditionalFormatting sqref="I20:M20">
    <cfRule type="expression" dxfId="122" priority="123" stopIfTrue="1">
      <formula>$A20&lt;&gt;0</formula>
    </cfRule>
  </conditionalFormatting>
  <conditionalFormatting sqref="I22:Y22">
    <cfRule type="expression" dxfId="121" priority="122" stopIfTrue="1">
      <formula>$A22&lt;&gt;0</formula>
    </cfRule>
  </conditionalFormatting>
  <conditionalFormatting sqref="I24:Y24">
    <cfRule type="expression" dxfId="120" priority="121" stopIfTrue="1">
      <formula>$A24&lt;&gt;0</formula>
    </cfRule>
  </conditionalFormatting>
  <conditionalFormatting sqref="I26:Y26">
    <cfRule type="expression" dxfId="119" priority="120" stopIfTrue="1">
      <formula>$A26&lt;&gt;0</formula>
    </cfRule>
  </conditionalFormatting>
  <conditionalFormatting sqref="I28:Y28">
    <cfRule type="expression" dxfId="118" priority="119" stopIfTrue="1">
      <formula>$A28&lt;&gt;0</formula>
    </cfRule>
  </conditionalFormatting>
  <conditionalFormatting sqref="I30:Y30">
    <cfRule type="expression" dxfId="117" priority="118" stopIfTrue="1">
      <formula>$A30&lt;&gt;0</formula>
    </cfRule>
  </conditionalFormatting>
  <conditionalFormatting sqref="I32:Y32">
    <cfRule type="expression" dxfId="116" priority="117" stopIfTrue="1">
      <formula>$A32&lt;&gt;0</formula>
    </cfRule>
  </conditionalFormatting>
  <conditionalFormatting sqref="I34:M34">
    <cfRule type="expression" dxfId="115" priority="116" stopIfTrue="1">
      <formula>$A34&lt;&gt;0</formula>
    </cfRule>
  </conditionalFormatting>
  <conditionalFormatting sqref="I36:M36">
    <cfRule type="expression" dxfId="114" priority="115" stopIfTrue="1">
      <formula>$A36&lt;&gt;0</formula>
    </cfRule>
  </conditionalFormatting>
  <conditionalFormatting sqref="I38:Y38">
    <cfRule type="expression" dxfId="113" priority="114" stopIfTrue="1">
      <formula>$A38&lt;&gt;0</formula>
    </cfRule>
  </conditionalFormatting>
  <conditionalFormatting sqref="I40:M40">
    <cfRule type="expression" dxfId="112" priority="113" stopIfTrue="1">
      <formula>$A40&lt;&gt;0</formula>
    </cfRule>
  </conditionalFormatting>
  <conditionalFormatting sqref="I63:M63">
    <cfRule type="expression" dxfId="111" priority="112" stopIfTrue="1">
      <formula>$A63&lt;&gt;0</formula>
    </cfRule>
  </conditionalFormatting>
  <conditionalFormatting sqref="I69:M69">
    <cfRule type="expression" dxfId="110" priority="111" stopIfTrue="1">
      <formula>$A69&lt;&gt;0</formula>
    </cfRule>
  </conditionalFormatting>
  <conditionalFormatting sqref="I71:Y71">
    <cfRule type="expression" dxfId="109" priority="110" stopIfTrue="1">
      <formula>$A71&lt;&gt;0</formula>
    </cfRule>
  </conditionalFormatting>
  <conditionalFormatting sqref="I73:Y73">
    <cfRule type="expression" dxfId="108" priority="109" stopIfTrue="1">
      <formula>$A73&lt;&gt;0</formula>
    </cfRule>
  </conditionalFormatting>
  <conditionalFormatting sqref="I75:Y75">
    <cfRule type="expression" dxfId="107" priority="108" stopIfTrue="1">
      <formula>$A75&lt;&gt;0</formula>
    </cfRule>
  </conditionalFormatting>
  <conditionalFormatting sqref="I77:Y77">
    <cfRule type="expression" dxfId="106" priority="107" stopIfTrue="1">
      <formula>$A77&lt;&gt;0</formula>
    </cfRule>
  </conditionalFormatting>
  <conditionalFormatting sqref="I79:Y79">
    <cfRule type="expression" dxfId="105" priority="106" stopIfTrue="1">
      <formula>$A79&lt;&gt;0</formula>
    </cfRule>
  </conditionalFormatting>
  <conditionalFormatting sqref="I81:Y81">
    <cfRule type="expression" dxfId="104" priority="105" stopIfTrue="1">
      <formula>$A81&lt;&gt;0</formula>
    </cfRule>
  </conditionalFormatting>
  <conditionalFormatting sqref="I83:M83">
    <cfRule type="expression" dxfId="103" priority="104" stopIfTrue="1">
      <formula>$A83&lt;&gt;0</formula>
    </cfRule>
  </conditionalFormatting>
  <conditionalFormatting sqref="P83">
    <cfRule type="expression" dxfId="102" priority="103" stopIfTrue="1">
      <formula>$A84&lt;&gt;0</formula>
    </cfRule>
  </conditionalFormatting>
  <conditionalFormatting sqref="I85:M85">
    <cfRule type="expression" dxfId="101" priority="102" stopIfTrue="1">
      <formula>$A85&lt;&gt;0</formula>
    </cfRule>
  </conditionalFormatting>
  <conditionalFormatting sqref="I87:Y87">
    <cfRule type="expression" dxfId="100" priority="101" stopIfTrue="1">
      <formula>$A87&lt;&gt;0</formula>
    </cfRule>
  </conditionalFormatting>
  <conditionalFormatting sqref="I114:Y114">
    <cfRule type="expression" dxfId="99" priority="100" stopIfTrue="1">
      <formula>$A114&lt;&gt;0</formula>
    </cfRule>
  </conditionalFormatting>
  <conditionalFormatting sqref="I116:Y116">
    <cfRule type="expression" dxfId="98" priority="99" stopIfTrue="1">
      <formula>$A116&lt;&gt;0</formula>
    </cfRule>
  </conditionalFormatting>
  <conditionalFormatting sqref="I120:Y120">
    <cfRule type="expression" dxfId="97" priority="98" stopIfTrue="1">
      <formula>$A120&lt;&gt;0</formula>
    </cfRule>
  </conditionalFormatting>
  <conditionalFormatting sqref="I122:M122">
    <cfRule type="expression" dxfId="96" priority="97" stopIfTrue="1">
      <formula>$A122&lt;&gt;0</formula>
    </cfRule>
  </conditionalFormatting>
  <conditionalFormatting sqref="I124:M124">
    <cfRule type="expression" dxfId="95" priority="96" stopIfTrue="1">
      <formula>$A124&lt;&gt;0</formula>
    </cfRule>
  </conditionalFormatting>
  <conditionalFormatting sqref="I126:Y126">
    <cfRule type="expression" dxfId="94" priority="95" stopIfTrue="1">
      <formula>$A126&lt;&gt;0</formula>
    </cfRule>
  </conditionalFormatting>
  <conditionalFormatting sqref="I153:M153">
    <cfRule type="expression" dxfId="93" priority="94" stopIfTrue="1">
      <formula>$A153&lt;&gt;0</formula>
    </cfRule>
  </conditionalFormatting>
  <conditionalFormatting sqref="I155:Y155">
    <cfRule type="expression" dxfId="92" priority="93" stopIfTrue="1">
      <formula>$A155&lt;&gt;0</formula>
    </cfRule>
  </conditionalFormatting>
  <conditionalFormatting sqref="I157:Y157">
    <cfRule type="expression" dxfId="91" priority="92" stopIfTrue="1">
      <formula>$A157&lt;&gt;0</formula>
    </cfRule>
  </conditionalFormatting>
  <conditionalFormatting sqref="I159:M159">
    <cfRule type="expression" dxfId="90" priority="91" stopIfTrue="1">
      <formula>$A159&lt;&gt;0</formula>
    </cfRule>
  </conditionalFormatting>
  <conditionalFormatting sqref="I161:M161">
    <cfRule type="expression" dxfId="89" priority="90" stopIfTrue="1">
      <formula>$A161&lt;&gt;0</formula>
    </cfRule>
  </conditionalFormatting>
  <conditionalFormatting sqref="I163:Y163">
    <cfRule type="expression" dxfId="88" priority="89" stopIfTrue="1">
      <formula>$A163&lt;&gt;0</formula>
    </cfRule>
  </conditionalFormatting>
  <conditionalFormatting sqref="I165:M165">
    <cfRule type="expression" dxfId="87" priority="88" stopIfTrue="1">
      <formula>$A165&lt;&gt;0</formula>
    </cfRule>
  </conditionalFormatting>
  <conditionalFormatting sqref="I167:M167">
    <cfRule type="expression" dxfId="86" priority="87" stopIfTrue="1">
      <formula>$A167&lt;&gt;0</formula>
    </cfRule>
  </conditionalFormatting>
  <conditionalFormatting sqref="I169:Y169">
    <cfRule type="expression" dxfId="85" priority="86" stopIfTrue="1">
      <formula>$A169&lt;&gt;0</formula>
    </cfRule>
  </conditionalFormatting>
  <conditionalFormatting sqref="K199:M199">
    <cfRule type="expression" dxfId="84" priority="85" stopIfTrue="1">
      <formula>$A198&lt;&gt;0</formula>
    </cfRule>
  </conditionalFormatting>
  <conditionalFormatting sqref="K200:M200">
    <cfRule type="expression" dxfId="83" priority="84" stopIfTrue="1">
      <formula>$A198&lt;&gt;0</formula>
    </cfRule>
  </conditionalFormatting>
  <conditionalFormatting sqref="N200:V200">
    <cfRule type="expression" dxfId="82" priority="83" stopIfTrue="1">
      <formula>$A200&lt;&gt;0</formula>
    </cfRule>
  </conditionalFormatting>
  <conditionalFormatting sqref="K201:M201">
    <cfRule type="expression" dxfId="81" priority="82" stopIfTrue="1">
      <formula>$A198&lt;&gt;0</formula>
    </cfRule>
  </conditionalFormatting>
  <conditionalFormatting sqref="N201:V201">
    <cfRule type="expression" dxfId="80" priority="81" stopIfTrue="1">
      <formula>$A201&lt;&gt;0</formula>
    </cfRule>
  </conditionalFormatting>
  <conditionalFormatting sqref="K202:M203">
    <cfRule type="expression" dxfId="79" priority="80" stopIfTrue="1">
      <formula>$A198&lt;&gt;0</formula>
    </cfRule>
  </conditionalFormatting>
  <conditionalFormatting sqref="N202:V202">
    <cfRule type="expression" dxfId="78" priority="79" stopIfTrue="1">
      <formula>AND($A202&lt;&gt;0,TRIM($N202)="")</formula>
    </cfRule>
  </conditionalFormatting>
  <conditionalFormatting sqref="W202:X202">
    <cfRule type="expression" dxfId="77" priority="78" stopIfTrue="1">
      <formula>AND($A202&lt;&gt;0,TRIM($W202)="")</formula>
    </cfRule>
  </conditionalFormatting>
  <conditionalFormatting sqref="I205:M205">
    <cfRule type="expression" dxfId="76" priority="77" stopIfTrue="1">
      <formula>$A205&lt;&gt;0</formula>
    </cfRule>
  </conditionalFormatting>
  <conditionalFormatting sqref="I216:M216">
    <cfRule type="expression" dxfId="75" priority="76" stopIfTrue="1">
      <formula>$A216&lt;&gt;0</formula>
    </cfRule>
  </conditionalFormatting>
  <conditionalFormatting sqref="I217:M217">
    <cfRule type="expression" dxfId="74" priority="75" stopIfTrue="1">
      <formula>$A217&lt;&gt;0</formula>
    </cfRule>
  </conditionalFormatting>
  <conditionalFormatting sqref="I218:M218">
    <cfRule type="expression" dxfId="73" priority="74" stopIfTrue="1">
      <formula>$A218&lt;&gt;0</formula>
    </cfRule>
  </conditionalFormatting>
  <conditionalFormatting sqref="I220:M220">
    <cfRule type="expression" dxfId="72" priority="73" stopIfTrue="1">
      <formula>$A220&lt;&gt;0</formula>
    </cfRule>
  </conditionalFormatting>
  <conditionalFormatting sqref="N260:O260">
    <cfRule type="expression" dxfId="71" priority="72" stopIfTrue="1">
      <formula>希望&lt;&gt;0</formula>
    </cfRule>
  </conditionalFormatting>
  <conditionalFormatting sqref="N261:O261">
    <cfRule type="expression" dxfId="70" priority="71" stopIfTrue="1">
      <formula>希望&lt;&gt;0</formula>
    </cfRule>
  </conditionalFormatting>
  <conditionalFormatting sqref="N262:O262">
    <cfRule type="expression" dxfId="69" priority="70" stopIfTrue="1">
      <formula>希望&lt;&gt;0</formula>
    </cfRule>
  </conditionalFormatting>
  <conditionalFormatting sqref="N263:O263">
    <cfRule type="expression" dxfId="68" priority="69" stopIfTrue="1">
      <formula>希望&lt;&gt;0</formula>
    </cfRule>
  </conditionalFormatting>
  <conditionalFormatting sqref="N264:O264">
    <cfRule type="expression" dxfId="67" priority="68" stopIfTrue="1">
      <formula>希望&lt;&gt;0</formula>
    </cfRule>
  </conditionalFormatting>
  <conditionalFormatting sqref="N265:O265">
    <cfRule type="expression" dxfId="66" priority="67" stopIfTrue="1">
      <formula>希望&lt;&gt;0</formula>
    </cfRule>
  </conditionalFormatting>
  <conditionalFormatting sqref="N266:O266">
    <cfRule type="expression" dxfId="65" priority="66" stopIfTrue="1">
      <formula>希望&lt;&gt;0</formula>
    </cfRule>
  </conditionalFormatting>
  <conditionalFormatting sqref="N267:O267">
    <cfRule type="expression" dxfId="64" priority="65" stopIfTrue="1">
      <formula>希望&lt;&gt;0</formula>
    </cfRule>
  </conditionalFormatting>
  <conditionalFormatting sqref="N268:O268">
    <cfRule type="expression" dxfId="63" priority="64" stopIfTrue="1">
      <formula>希望&lt;&gt;0</formula>
    </cfRule>
  </conditionalFormatting>
  <conditionalFormatting sqref="N269:O269">
    <cfRule type="expression" dxfId="62" priority="63" stopIfTrue="1">
      <formula>希望&lt;&gt;0</formula>
    </cfRule>
  </conditionalFormatting>
  <conditionalFormatting sqref="N270:O270">
    <cfRule type="expression" dxfId="61" priority="62" stopIfTrue="1">
      <formula>希望&lt;&gt;0</formula>
    </cfRule>
  </conditionalFormatting>
  <conditionalFormatting sqref="N271:O271">
    <cfRule type="expression" dxfId="60" priority="61" stopIfTrue="1">
      <formula>希望&lt;&gt;0</formula>
    </cfRule>
  </conditionalFormatting>
  <conditionalFormatting sqref="N272:O272">
    <cfRule type="expression" dxfId="59" priority="60" stopIfTrue="1">
      <formula>希望&lt;&gt;0</formula>
    </cfRule>
  </conditionalFormatting>
  <conditionalFormatting sqref="N273:O273">
    <cfRule type="expression" dxfId="58" priority="59" stopIfTrue="1">
      <formula>希望&lt;&gt;0</formula>
    </cfRule>
  </conditionalFormatting>
  <conditionalFormatting sqref="N274:O274">
    <cfRule type="expression" dxfId="57" priority="58" stopIfTrue="1">
      <formula>希望&lt;&gt;0</formula>
    </cfRule>
  </conditionalFormatting>
  <conditionalFormatting sqref="N275:O275">
    <cfRule type="expression" dxfId="56" priority="57" stopIfTrue="1">
      <formula>希望&lt;&gt;0</formula>
    </cfRule>
  </conditionalFormatting>
  <conditionalFormatting sqref="N276:O276">
    <cfRule type="expression" dxfId="55" priority="56" stopIfTrue="1">
      <formula>希望&lt;&gt;0</formula>
    </cfRule>
  </conditionalFormatting>
  <conditionalFormatting sqref="N277:O277">
    <cfRule type="expression" dxfId="54" priority="55" stopIfTrue="1">
      <formula>希望&lt;&gt;0</formula>
    </cfRule>
  </conditionalFormatting>
  <conditionalFormatting sqref="N278:O278">
    <cfRule type="expression" dxfId="53" priority="54" stopIfTrue="1">
      <formula>希望&lt;&gt;0</formula>
    </cfRule>
  </conditionalFormatting>
  <conditionalFormatting sqref="N279:O279">
    <cfRule type="expression" dxfId="52" priority="53" stopIfTrue="1">
      <formula>希望&lt;&gt;0</formula>
    </cfRule>
  </conditionalFormatting>
  <conditionalFormatting sqref="N280:O280">
    <cfRule type="expression" dxfId="51" priority="52" stopIfTrue="1">
      <formula>希望&lt;&gt;0</formula>
    </cfRule>
  </conditionalFormatting>
  <conditionalFormatting sqref="N281:O281">
    <cfRule type="expression" dxfId="50" priority="51" stopIfTrue="1">
      <formula>希望&lt;&gt;0</formula>
    </cfRule>
  </conditionalFormatting>
  <conditionalFormatting sqref="N282:O282">
    <cfRule type="expression" dxfId="49" priority="50" stopIfTrue="1">
      <formula>希望&lt;&gt;0</formula>
    </cfRule>
  </conditionalFormatting>
  <conditionalFormatting sqref="N283:O283">
    <cfRule type="expression" dxfId="48" priority="49" stopIfTrue="1">
      <formula>希望&lt;&gt;0</formula>
    </cfRule>
  </conditionalFormatting>
  <conditionalFormatting sqref="N284:O284">
    <cfRule type="expression" dxfId="47" priority="48" stopIfTrue="1">
      <formula>希望&lt;&gt;0</formula>
    </cfRule>
  </conditionalFormatting>
  <conditionalFormatting sqref="N285:O285">
    <cfRule type="expression" dxfId="46" priority="47" stopIfTrue="1">
      <formula>希望&lt;&gt;0</formula>
    </cfRule>
  </conditionalFormatting>
  <conditionalFormatting sqref="T285:Y285">
    <cfRule type="expression" dxfId="45" priority="46" stopIfTrue="1">
      <formula>$A285&lt;&gt;0</formula>
    </cfRule>
  </conditionalFormatting>
  <conditionalFormatting sqref="N286:O286">
    <cfRule type="expression" dxfId="44" priority="45" stopIfTrue="1">
      <formula>希望&lt;&gt;0</formula>
    </cfRule>
  </conditionalFormatting>
  <conditionalFormatting sqref="N287:O287">
    <cfRule type="expression" dxfId="43" priority="44" stopIfTrue="1">
      <formula>希望&lt;&gt;0</formula>
    </cfRule>
  </conditionalFormatting>
  <conditionalFormatting sqref="N288:O288">
    <cfRule type="expression" dxfId="42" priority="43" stopIfTrue="1">
      <formula>希望&lt;&gt;0</formula>
    </cfRule>
  </conditionalFormatting>
  <conditionalFormatting sqref="N289:O289">
    <cfRule type="expression" dxfId="41" priority="42" stopIfTrue="1">
      <formula>希望&lt;&gt;0</formula>
    </cfRule>
  </conditionalFormatting>
  <conditionalFormatting sqref="N290:O290">
    <cfRule type="expression" dxfId="40" priority="41" stopIfTrue="1">
      <formula>希望&lt;&gt;0</formula>
    </cfRule>
  </conditionalFormatting>
  <conditionalFormatting sqref="N291:O291">
    <cfRule type="expression" dxfId="39" priority="40" stopIfTrue="1">
      <formula>希望&lt;&gt;0</formula>
    </cfRule>
  </conditionalFormatting>
  <conditionalFormatting sqref="N292:O292">
    <cfRule type="expression" dxfId="38" priority="39" stopIfTrue="1">
      <formula>希望&lt;&gt;0</formula>
    </cfRule>
  </conditionalFormatting>
  <conditionalFormatting sqref="N293:O293">
    <cfRule type="expression" dxfId="37" priority="38" stopIfTrue="1">
      <formula>希望&lt;&gt;0</formula>
    </cfRule>
  </conditionalFormatting>
  <conditionalFormatting sqref="N294:O294">
    <cfRule type="expression" dxfId="36" priority="37" stopIfTrue="1">
      <formula>希望&lt;&gt;0</formula>
    </cfRule>
  </conditionalFormatting>
  <conditionalFormatting sqref="N295:O295">
    <cfRule type="expression" dxfId="35" priority="36" stopIfTrue="1">
      <formula>希望&lt;&gt;0</formula>
    </cfRule>
  </conditionalFormatting>
  <conditionalFormatting sqref="N296:O296">
    <cfRule type="expression" dxfId="34" priority="35" stopIfTrue="1">
      <formula>希望&lt;&gt;0</formula>
    </cfRule>
  </conditionalFormatting>
  <conditionalFormatting sqref="N297:O297">
    <cfRule type="expression" dxfId="33" priority="34" stopIfTrue="1">
      <formula>希望&lt;&gt;0</formula>
    </cfRule>
  </conditionalFormatting>
  <conditionalFormatting sqref="N298:O298">
    <cfRule type="expression" dxfId="32" priority="33" stopIfTrue="1">
      <formula>希望&lt;&gt;0</formula>
    </cfRule>
  </conditionalFormatting>
  <conditionalFormatting sqref="N299:O299">
    <cfRule type="expression" dxfId="31" priority="32" stopIfTrue="1">
      <formula>希望&lt;&gt;0</formula>
    </cfRule>
  </conditionalFormatting>
  <conditionalFormatting sqref="N300:O300">
    <cfRule type="expression" dxfId="30" priority="31" stopIfTrue="1">
      <formula>希望&lt;&gt;0</formula>
    </cfRule>
  </conditionalFormatting>
  <conditionalFormatting sqref="N301:O301">
    <cfRule type="expression" dxfId="29" priority="30" stopIfTrue="1">
      <formula>希望&lt;&gt;0</formula>
    </cfRule>
  </conditionalFormatting>
  <conditionalFormatting sqref="N302:O302">
    <cfRule type="expression" dxfId="28" priority="29" stopIfTrue="1">
      <formula>希望&lt;&gt;0</formula>
    </cfRule>
  </conditionalFormatting>
  <conditionalFormatting sqref="N303:O303">
    <cfRule type="expression" dxfId="27" priority="28" stopIfTrue="1">
      <formula>希望&lt;&gt;0</formula>
    </cfRule>
  </conditionalFormatting>
  <conditionalFormatting sqref="N304:O304">
    <cfRule type="expression" dxfId="26" priority="27" stopIfTrue="1">
      <formula>希望&lt;&gt;0</formula>
    </cfRule>
  </conditionalFormatting>
  <conditionalFormatting sqref="N305:O305">
    <cfRule type="expression" dxfId="25" priority="26" stopIfTrue="1">
      <formula>希望&lt;&gt;0</formula>
    </cfRule>
  </conditionalFormatting>
  <conditionalFormatting sqref="N306:O306">
    <cfRule type="expression" dxfId="24" priority="25" stopIfTrue="1">
      <formula>希望&lt;&gt;0</formula>
    </cfRule>
  </conditionalFormatting>
  <conditionalFormatting sqref="N307:O307">
    <cfRule type="expression" dxfId="23" priority="24" stopIfTrue="1">
      <formula>希望&lt;&gt;0</formula>
    </cfRule>
  </conditionalFormatting>
  <conditionalFormatting sqref="N308:O308">
    <cfRule type="expression" dxfId="22" priority="23" stopIfTrue="1">
      <formula>希望&lt;&gt;0</formula>
    </cfRule>
  </conditionalFormatting>
  <conditionalFormatting sqref="N309:O309">
    <cfRule type="expression" dxfId="21" priority="22" stopIfTrue="1">
      <formula>希望&lt;&gt;0</formula>
    </cfRule>
  </conditionalFormatting>
  <conditionalFormatting sqref="N310:O310">
    <cfRule type="expression" dxfId="20" priority="21" stopIfTrue="1">
      <formula>希望&lt;&gt;0</formula>
    </cfRule>
  </conditionalFormatting>
  <conditionalFormatting sqref="N311:O311">
    <cfRule type="expression" dxfId="19" priority="20" stopIfTrue="1">
      <formula>希望&lt;&gt;0</formula>
    </cfRule>
  </conditionalFormatting>
  <conditionalFormatting sqref="T311:Y311">
    <cfRule type="expression" dxfId="18" priority="19" stopIfTrue="1">
      <formula>$A311&lt;&gt;0</formula>
    </cfRule>
  </conditionalFormatting>
  <conditionalFormatting sqref="N312:O312">
    <cfRule type="expression" dxfId="17" priority="18" stopIfTrue="1">
      <formula>希望&lt;&gt;0</formula>
    </cfRule>
  </conditionalFormatting>
  <conditionalFormatting sqref="N313:O313">
    <cfRule type="expression" dxfId="16" priority="17" stopIfTrue="1">
      <formula>希望&lt;&gt;0</formula>
    </cfRule>
  </conditionalFormatting>
  <conditionalFormatting sqref="T313:Y313">
    <cfRule type="expression" dxfId="15" priority="16" stopIfTrue="1">
      <formula>$A313&lt;&gt;0</formula>
    </cfRule>
  </conditionalFormatting>
  <conditionalFormatting sqref="N314:O314">
    <cfRule type="expression" dxfId="14" priority="15" stopIfTrue="1">
      <formula>希望&lt;&gt;0</formula>
    </cfRule>
  </conditionalFormatting>
  <conditionalFormatting sqref="N315:O315">
    <cfRule type="expression" dxfId="13" priority="14" stopIfTrue="1">
      <formula>希望&lt;&gt;0</formula>
    </cfRule>
  </conditionalFormatting>
  <conditionalFormatting sqref="N316:O316">
    <cfRule type="expression" dxfId="12" priority="13" stopIfTrue="1">
      <formula>希望&lt;&gt;0</formula>
    </cfRule>
  </conditionalFormatting>
  <conditionalFormatting sqref="N317:O317">
    <cfRule type="expression" dxfId="11" priority="12" stopIfTrue="1">
      <formula>希望&lt;&gt;0</formula>
    </cfRule>
  </conditionalFormatting>
  <conditionalFormatting sqref="N318:O318">
    <cfRule type="expression" dxfId="10" priority="11" stopIfTrue="1">
      <formula>希望&lt;&gt;0</formula>
    </cfRule>
  </conditionalFormatting>
  <conditionalFormatting sqref="N319:O319">
    <cfRule type="expression" dxfId="9" priority="10" stopIfTrue="1">
      <formula>希望&lt;&gt;0</formula>
    </cfRule>
  </conditionalFormatting>
  <conditionalFormatting sqref="N320:O320">
    <cfRule type="expression" dxfId="8" priority="9" stopIfTrue="1">
      <formula>希望&lt;&gt;0</formula>
    </cfRule>
  </conditionalFormatting>
  <conditionalFormatting sqref="N321:O321">
    <cfRule type="expression" dxfId="7" priority="8" stopIfTrue="1">
      <formula>希望&lt;&gt;0</formula>
    </cfRule>
  </conditionalFormatting>
  <conditionalFormatting sqref="N322:O322">
    <cfRule type="expression" dxfId="6" priority="7" stopIfTrue="1">
      <formula>希望&lt;&gt;0</formula>
    </cfRule>
  </conditionalFormatting>
  <conditionalFormatting sqref="N323:O323">
    <cfRule type="expression" dxfId="5" priority="6" stopIfTrue="1">
      <formula>希望&lt;&gt;0</formula>
    </cfRule>
  </conditionalFormatting>
  <conditionalFormatting sqref="N324:O324">
    <cfRule type="expression" dxfId="4" priority="5" stopIfTrue="1">
      <formula>希望&lt;&gt;0</formula>
    </cfRule>
  </conditionalFormatting>
  <conditionalFormatting sqref="N325:O325">
    <cfRule type="expression" dxfId="3" priority="4" stopIfTrue="1">
      <formula>希望&lt;&gt;0</formula>
    </cfRule>
  </conditionalFormatting>
  <conditionalFormatting sqref="N326:O326">
    <cfRule type="expression" dxfId="2" priority="3" stopIfTrue="1">
      <formula>希望&lt;&gt;0</formula>
    </cfRule>
  </conditionalFormatting>
  <conditionalFormatting sqref="N327:O327">
    <cfRule type="expression" dxfId="1" priority="2" stopIfTrue="1">
      <formula>希望&lt;&gt;0</formula>
    </cfRule>
  </conditionalFormatting>
  <conditionalFormatting sqref="T327:Y327">
    <cfRule type="expression" dxfId="0" priority="1" stopIfTrue="1">
      <formula>$A327&lt;&gt;0</formula>
    </cfRule>
  </conditionalFormatting>
  <dataValidations count="158">
    <dataValidation imeMode="hiragana" allowBlank="1" showInputMessage="1" showErrorMessage="1" sqref="N200:V200 N201:V201 N202:V202 N203:V203 P260:S260 T260:Y260 P261:S261 T261:Y261 P262:S262 T262:Y262 P263:S263 T263:Y263 P264:S264 T264:Y264 P265:S265 T265:Y265 P266:S266 T266:Y266 P267:S267 T267:Y267 P268:S268 T268:Y268 P269:S269 T269:Y269 P270:S270 T270:Y270 P271:S271 T271:Y271 P272:S272 T272:Y272 P273:S273 T273:Y273 P274:S274 T274:Y274 P275:S275 T275:Y275 P276:S276 T276:Y276 P277:S277 T277:Y277 P278:S278 T278:Y278 P279:S279 T279:Y279 P280:S280 T280:Y280 P281:S281 T281:Y281 P282:S282 T282:Y282 P283:S283 T283:Y283 P284:S284 T284:Y284 P285:S285 T285:Y285 P286:S286 T286:Y286 P287:S287 T287:Y287 P288:S288 T288:Y288 P289:S289 T289:Y289 P290:S290 T290:Y290 P291:S291 T291:Y291 P292:S292 T292:Y292 P293:S293 T293:Y293 P294:S294 T294:Y294 P295:S295 T295:Y295 P296:S296 T296:Y296 P297:S297 T297:Y297 P298:S298 T298:Y298 P299:S299 T299:Y299 P300:S300 T300:Y300 P301:S301 T301:Y301 P302:S302 T302:Y302 P303:S303 T303:Y303 P304:S304 T304:Y304 P305:S305 T305:Y305 P306:S306 T306:Y306 P307:S307 T307:Y307 P308:S308 T308:Y308 P309:S309 T309:Y309 P310:S310 T310:Y310 P311:S311 T311:Y311 P312:S312 T312:Y312 P313:S313 T313:Y313 P314:S314 T314:Y314 P315:S315 T315:Y315 P316:S316 T316:Y316 P317:S317 T317:Y317 P318:S318 T318:Y318 P319:S319 T319:Y319 P320:S320 T320:Y320 P321:S321 T321:Y321 P322:S322 T322:Y322 P323:S323 T323:Y323 P324:S324 T324:Y324 P325:S325 T325:Y325 P326:S326 T326:Y326 P327:S327 T327:Y327" xr:uid="{E2B410F9-928D-42AA-97F6-58BD09059ED3}"/>
    <dataValidation imeMode="hiragana" allowBlank="1" showInputMessage="1" showErrorMessage="1" sqref="I22:Y22" xr:uid="{EF50232B-6B3A-40A0-BD5A-D4F707F44C8B}"/>
    <dataValidation type="whole" imeMode="halfAlpha" allowBlank="1" showInputMessage="1" showErrorMessage="1" error="7桁の数字を入力してください" sqref="I20:M20" xr:uid="{EB9EEE84-6F90-4F33-874A-2D6E499C48DA}">
      <formula1>0</formula1>
      <formula2>9999999</formula2>
    </dataValidation>
    <dataValidation imeMode="fullKatakana" allowBlank="1" showInputMessage="1" showErrorMessage="1" sqref="I24:Y24" xr:uid="{FC4F2207-5C7A-4597-81E2-3F0CBD9EF6EC}"/>
    <dataValidation imeMode="hiragana" allowBlank="1" showInputMessage="1" showErrorMessage="1" sqref="I26:Y26" xr:uid="{CCF607C7-8CB6-4B12-AC79-8813B9675FFF}"/>
    <dataValidation imeMode="hiragana" allowBlank="1" showInputMessage="1" showErrorMessage="1" sqref="I28:Y28" xr:uid="{F206D52D-C26D-4787-BB8B-77910A38CB3E}"/>
    <dataValidation imeMode="fullKatakana" allowBlank="1" showInputMessage="1" showErrorMessage="1" sqref="I30:Y30" xr:uid="{28315FD6-83D9-47AD-A57E-88489A63C731}"/>
    <dataValidation imeMode="hiragana" allowBlank="1" showInputMessage="1" showErrorMessage="1" sqref="I32:Y32" xr:uid="{FC3747E6-1C27-4813-A460-A9C080828010}"/>
    <dataValidation imeMode="halfAlpha" allowBlank="1" showInputMessage="1" showErrorMessage="1" sqref="I34:M34" xr:uid="{44484BC1-86C7-46E7-8510-CD2066027D8A}"/>
    <dataValidation imeMode="halfAlpha" allowBlank="1" showInputMessage="1" showErrorMessage="1" sqref="P34" xr:uid="{E24EA000-562B-4034-ABFF-5CA3FEE09D1E}"/>
    <dataValidation imeMode="halfAlpha" allowBlank="1" showInputMessage="1" showErrorMessage="1" sqref="I36:M36" xr:uid="{A50B259B-0708-4486-9798-9B74D65ECB28}"/>
    <dataValidation imeMode="halfAlpha" allowBlank="1" showInputMessage="1" showErrorMessage="1" sqref="I38:Y38" xr:uid="{A1F29335-ACB6-438F-A804-BC448F904496}"/>
    <dataValidation type="list" imeMode="halfAlpha" allowBlank="1" showInputMessage="1" showErrorMessage="1" error="リストから選択してください" sqref="I40:M40" xr:uid="{7F7548BD-40EB-42A8-984C-79E3B0B59112}">
      <formula1>"一致する,一致しない"</formula1>
    </dataValidation>
    <dataValidation type="list" imeMode="halfAlpha" allowBlank="1" showInputMessage="1" showErrorMessage="1" error="リストから選択してください" sqref="I63:M63" xr:uid="{FC4F1EB9-A1EE-4DC8-9548-57EADEE8C253}">
      <formula1>"しない,する"</formula1>
    </dataValidation>
    <dataValidation type="whole" imeMode="halfAlpha" allowBlank="1" showInputMessage="1" showErrorMessage="1" error="7桁の数字を入力してください" sqref="I69:M69" xr:uid="{E48FF54D-C093-465E-BC7A-800AB5175D6D}">
      <formula1>0</formula1>
      <formula2>9999999</formula2>
    </dataValidation>
    <dataValidation imeMode="hiragana" allowBlank="1" showInputMessage="1" showErrorMessage="1" sqref="I71:Y71" xr:uid="{753A547B-74C7-4CF6-B3F0-F21D9F33FB66}"/>
    <dataValidation imeMode="fullKatakana" allowBlank="1" showInputMessage="1" showErrorMessage="1" sqref="I73:Y73" xr:uid="{DACC5F00-178C-4AA8-A443-514376AA0547}"/>
    <dataValidation imeMode="hiragana" allowBlank="1" showInputMessage="1" showErrorMessage="1" sqref="I75:Y75" xr:uid="{1B4B0AF2-27FF-441C-828B-0C8F302C4C34}"/>
    <dataValidation imeMode="hiragana" allowBlank="1" showInputMessage="1" showErrorMessage="1" sqref="I77:Y77" xr:uid="{2A0BF3D0-7DE5-4581-B1A0-F3D88FBB0530}"/>
    <dataValidation imeMode="fullKatakana" allowBlank="1" showInputMessage="1" showErrorMessage="1" sqref="I79:Y79" xr:uid="{3695D5AF-62C1-454D-B38C-D04BB9084A63}"/>
    <dataValidation imeMode="hiragana" allowBlank="1" showInputMessage="1" showErrorMessage="1" sqref="I81:Y81" xr:uid="{636C4663-F852-44BE-A8F1-1579CF2818F8}"/>
    <dataValidation imeMode="halfAlpha" allowBlank="1" showInputMessage="1" showErrorMessage="1" sqref="I83:M83" xr:uid="{0A0EF239-9F10-46E7-8B80-763F60CB42D5}"/>
    <dataValidation imeMode="halfAlpha" allowBlank="1" showInputMessage="1" showErrorMessage="1" sqref="P83" xr:uid="{EE351041-86DB-4063-8C0C-A982921B47EA}"/>
    <dataValidation imeMode="halfAlpha" allowBlank="1" showInputMessage="1" showErrorMessage="1" sqref="I85:M85" xr:uid="{BD9B9616-A5FA-4E8D-A2B6-A9B9153A9963}"/>
    <dataValidation imeMode="halfAlpha" allowBlank="1" showInputMessage="1" showErrorMessage="1" sqref="I87:Y87" xr:uid="{EC0049A0-187A-4FCD-B8CD-CEDBDC3C1DB7}"/>
    <dataValidation imeMode="hiragana" allowBlank="1" showInputMessage="1" showErrorMessage="1" sqref="I112:Y112" xr:uid="{0E4FC8D8-77EF-466C-832B-A41D56E963B5}"/>
    <dataValidation imeMode="fullKatakana" allowBlank="1" showInputMessage="1" showErrorMessage="1" sqref="I114:Y114" xr:uid="{F5672C21-9C77-44F8-8BBE-6DE2C871406C}"/>
    <dataValidation imeMode="hiragana" allowBlank="1" showInputMessage="1" showErrorMessage="1" sqref="I116:Y116" xr:uid="{D2D1916C-7D53-4364-A47B-DD1B6A9C0C81}"/>
    <dataValidation type="whole" imeMode="halfAlpha" allowBlank="1" showInputMessage="1" showErrorMessage="1" error="7桁の数字を入力してください" sqref="I118:M118" xr:uid="{2F8F634A-E041-4D15-9B79-5EEEBEC10274}">
      <formula1>0</formula1>
      <formula2>9999999</formula2>
    </dataValidation>
    <dataValidation imeMode="hiragana" allowBlank="1" showInputMessage="1" showErrorMessage="1" sqref="I120:Y120" xr:uid="{8E8BE58D-4E62-43AE-BE40-39CDEE9943B9}"/>
    <dataValidation imeMode="halfAlpha" allowBlank="1" showInputMessage="1" showErrorMessage="1" sqref="I122:M122" xr:uid="{109A7C81-1712-4A55-A7AF-3227499E835F}"/>
    <dataValidation imeMode="halfAlpha" allowBlank="1" showInputMessage="1" showErrorMessage="1" sqref="P122" xr:uid="{28BB2620-8545-4670-8A13-6D41CCDEEC04}"/>
    <dataValidation imeMode="halfAlpha" allowBlank="1" showInputMessage="1" showErrorMessage="1" sqref="I124:M124" xr:uid="{2BCA70E5-F82C-4123-B255-AE7B5D417D11}"/>
    <dataValidation imeMode="halfAlpha" allowBlank="1" showInputMessage="1" showErrorMessage="1" sqref="I126:Y126" xr:uid="{7D4C7A3A-1FC6-4341-8117-D59D532D74E5}"/>
    <dataValidation type="list" imeMode="halfAlpha" allowBlank="1" showInputMessage="1" showErrorMessage="1" error="リストから選択してください" sqref="I153:M153" xr:uid="{A88D5C79-3CA9-4E72-B81B-8DCCA3F0786A}">
      <formula1>"しない,する"</formula1>
    </dataValidation>
    <dataValidation imeMode="fullKatakana" allowBlank="1" showInputMessage="1" showErrorMessage="1" sqref="I155:Y155" xr:uid="{4F73872C-A443-4956-86E7-F4E390D66C4F}"/>
    <dataValidation imeMode="hiragana" allowBlank="1" showInputMessage="1" showErrorMessage="1" sqref="I157:Y157" xr:uid="{FF0673A3-8BC3-429A-ABC0-533584B9C31D}"/>
    <dataValidation imeMode="halfAlpha" allowBlank="1" showInputMessage="1" showErrorMessage="1" sqref="I159:M159" xr:uid="{C6662E6F-A608-46F9-9B60-A71609058FAF}"/>
    <dataValidation type="whole" imeMode="halfAlpha" allowBlank="1" showInputMessage="1" showErrorMessage="1" error="7桁の数字を入力してください" sqref="I161:M161" xr:uid="{F0AF9E9F-B8B0-43AA-92B9-CB7075882E02}">
      <formula1>0</formula1>
      <formula2>9999999</formula2>
    </dataValidation>
    <dataValidation imeMode="hiragana" allowBlank="1" showInputMessage="1" showErrorMessage="1" sqref="I163:Y163" xr:uid="{E4759D1D-11A2-4753-87AA-74CE5AABFA28}"/>
    <dataValidation imeMode="halfAlpha" allowBlank="1" showInputMessage="1" showErrorMessage="1" sqref="I165:M165" xr:uid="{8F19A7D1-A36B-499B-A744-835FEA24BA14}"/>
    <dataValidation imeMode="halfAlpha" allowBlank="1" showInputMessage="1" showErrorMessage="1" sqref="I167:M167" xr:uid="{DCAB7642-2AEE-4150-8B32-CDE15619A322}"/>
    <dataValidation imeMode="halfAlpha" allowBlank="1" showInputMessage="1" showErrorMessage="1" sqref="I169:Y169" xr:uid="{54F13B9A-3939-4CC2-8503-FE7EFE2D7DE8}"/>
    <dataValidation imeMode="hiragana" allowBlank="1" showInputMessage="1" showErrorMessage="1" sqref="I177:Y177" xr:uid="{2B729AD9-895B-44DD-BABD-2DC831F61BE8}"/>
    <dataValidation imeMode="hiragana" allowBlank="1" showInputMessage="1" showErrorMessage="1" sqref="I179:Y179" xr:uid="{75BBE29B-933D-4670-B0BE-68D0D2696A86}"/>
    <dataValidation imeMode="halfAlpha" allowBlank="1" showInputMessage="1" showErrorMessage="1" sqref="I181:Y181" xr:uid="{BEC09098-2B00-4269-BB4C-6F8D7B982A3E}"/>
    <dataValidation imeMode="hiragana" allowBlank="1" showInputMessage="1" showErrorMessage="1" sqref="I183:Y183" xr:uid="{90C87FB2-024D-47BC-B1E2-8A1514F3FCF7}"/>
    <dataValidation imeMode="halfAlpha" allowBlank="1" showInputMessage="1" showErrorMessage="1" sqref="I185:Y185" xr:uid="{36A493D2-13B7-4EBF-B557-D62590CCCE56}"/>
    <dataValidation type="date" imeMode="halfAlpha" allowBlank="1" showInputMessage="1" showErrorMessage="1" error="有効な日付を入力してください" sqref="I192:M192" xr:uid="{16AB208A-9589-430F-912B-717E768FE058}">
      <formula1>92</formula1>
      <formula2>73415</formula2>
    </dataValidation>
    <dataValidation imeMode="hiragana" allowBlank="1" showInputMessage="1" showErrorMessage="1" sqref="I194:M194" xr:uid="{64436D57-2405-4AD4-97CA-F6E5305A5A2C}"/>
    <dataValidation allowBlank="1" showInputMessage="1" showErrorMessage="1" sqref="B198 I219:M219 I230:M230 I236:M236 I255:M255 B259" xr:uid="{23941169-83B9-43E7-9DD5-F8E76EBD384F}"/>
    <dataValidation type="list" imeMode="halfAlpha" allowBlank="1" showInputMessage="1" showErrorMessage="1" error="リストから選択してください" sqref="K199:M199" xr:uid="{B62BF25E-81CF-48C6-8D02-D1324D34068F}">
      <formula1>"○,　"</formula1>
    </dataValidation>
    <dataValidation type="list" imeMode="halfAlpha" allowBlank="1" showInputMessage="1" showErrorMessage="1" error="リストから選択してください" sqref="K200:M200" xr:uid="{A2178886-92D0-4569-9A87-B73E55E0E245}">
      <formula1>"○,　"</formula1>
    </dataValidation>
    <dataValidation type="list" imeMode="halfAlpha" allowBlank="1" showInputMessage="1" showErrorMessage="1" error="リストから選択してください" sqref="K201:M201" xr:uid="{ACFD1CE7-D46C-4B52-B8A6-898712317F3F}">
      <formula1>"○,　"</formula1>
    </dataValidation>
    <dataValidation type="list" imeMode="halfAlpha" allowBlank="1" showInputMessage="1" showErrorMessage="1" error="リストから選択してください" sqref="K202:M203" xr:uid="{B6E145ED-CF92-412A-80FA-4903521405FF}">
      <formula1>"○,　"</formula1>
    </dataValidation>
    <dataValidation type="whole" imeMode="halfAlpha" allowBlank="1" showInputMessage="1" showErrorMessage="1" error="有効な数字を入力してください" sqref="W202:X202" xr:uid="{2840EC41-2220-4F70-9A17-967EF657237B}">
      <formula1>0</formula1>
      <formula2>100</formula2>
    </dataValidation>
    <dataValidation type="whole" imeMode="halfAlpha" allowBlank="1" showInputMessage="1" showErrorMessage="1" error="有効な数字を入力してください" sqref="W203:X203" xr:uid="{9C129C4A-CD1F-4EE1-8CF2-C5126C7D330E}">
      <formula1>0</formula1>
      <formula2>100</formula2>
    </dataValidation>
    <dataValidation type="whole" imeMode="halfAlpha" allowBlank="1" showInputMessage="1" showErrorMessage="1" error="有効な数字を入力してください" sqref="I205:M205" xr:uid="{126DD851-FC7A-400B-8A0B-247DAA58E977}">
      <formula1>0</formula1>
      <formula2>9999999999</formula2>
    </dataValidation>
    <dataValidation type="date" imeMode="halfAlpha" allowBlank="1" showInputMessage="1" showErrorMessage="1" error="有効な日付を入力してください" sqref="I207:M207" xr:uid="{5A203B30-F833-478D-BEA5-446D0881842B}">
      <formula1>92</formula1>
      <formula2>73415</formula2>
    </dataValidation>
    <dataValidation type="date" imeMode="halfAlpha" allowBlank="1" showInputMessage="1" showErrorMessage="1" error="有効な日付を入力してください" sqref="I209:M209" xr:uid="{7E6BA66C-47A2-41EE-AEF1-6CDC043C73D2}">
      <formula1>92</formula1>
      <formula2>73415</formula2>
    </dataValidation>
    <dataValidation type="date" imeMode="halfAlpha" allowBlank="1" showInputMessage="1" showErrorMessage="1" error="有効な日付を入力してください" sqref="I211:M211" xr:uid="{29A5C457-DED8-4B69-A8A9-51BB2C737810}">
      <formula1>92</formula1>
      <formula2>73415</formula2>
    </dataValidation>
    <dataValidation type="date" imeMode="halfAlpha" allowBlank="1" showInputMessage="1" showErrorMessage="1" error="有効な日付を入力してください" sqref="O211:R211" xr:uid="{16E9CE56-72D5-4F32-8173-146CDB1FE578}">
      <formula1>92</formula1>
      <formula2>73415</formula2>
    </dataValidation>
    <dataValidation type="date" imeMode="halfAlpha" allowBlank="1" showInputMessage="1" showErrorMessage="1" error="有効な日付を入力してください" sqref="I213:M213" xr:uid="{BB519D2A-AA39-44C3-9012-2F883109EB8E}">
      <formula1>92</formula1>
      <formula2>73415</formula2>
    </dataValidation>
    <dataValidation type="whole" imeMode="halfAlpha" allowBlank="1" showInputMessage="1" showErrorMessage="1" error="有効な数字を入力してください" sqref="I216:M216" xr:uid="{E9A0C1C7-5F4D-4591-AA1A-19061B63F33A}">
      <formula1>0</formula1>
      <formula2>9999999999</formula2>
    </dataValidation>
    <dataValidation type="whole" imeMode="halfAlpha" allowBlank="1" showInputMessage="1" showErrorMessage="1" error="有効な数字を入力してください" sqref="I217:M217" xr:uid="{D06CD2B0-0039-43C7-B2DB-F72DD9514391}">
      <formula1>0</formula1>
      <formula2>9999999999</formula2>
    </dataValidation>
    <dataValidation type="whole" imeMode="halfAlpha" allowBlank="1" showInputMessage="1" showErrorMessage="1" error="有効な数字を入力してください" sqref="I218:M218" xr:uid="{09235876-743D-4E52-9ABF-8BE0773653C7}">
      <formula1>0</formula1>
      <formula2>9999999999</formula2>
    </dataValidation>
    <dataValidation type="whole" imeMode="halfAlpha" allowBlank="1" showInputMessage="1" showErrorMessage="1" error="有効な数字を入力してください" sqref="I220:M220" xr:uid="{E2315651-8E9A-4848-857F-DCA780DE4CE3}">
      <formula1>0</formula1>
      <formula2>9999999999</formula2>
    </dataValidation>
    <dataValidation type="list" imeMode="halfAlpha" allowBlank="1" showInputMessage="1" showErrorMessage="1" error="リストから選択してください" sqref="I222:M222" xr:uid="{1910D16A-70F3-4250-8073-41E957CDA6F7}">
      <formula1>"該当する,該当しない,　"</formula1>
    </dataValidation>
    <dataValidation type="whole" imeMode="halfAlpha" allowBlank="1" showInputMessage="1" showErrorMessage="1" error="有効な数字を入力してください。10兆円以上になる場合は、9,999,999,999と入力してください" sqref="I226:M226" xr:uid="{338ED945-9D15-4967-A0ED-692B5C7F305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27:M227" xr:uid="{30B84041-BED0-49E1-8A40-51CE21F8C4B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28:M228" xr:uid="{EDAC00AC-DE04-4229-914C-C0F7396FCF8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29:M229" xr:uid="{299971B6-5ABF-4C4F-B595-972A1DB0DE0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4:M234" xr:uid="{6347932E-D3CA-447B-83A8-DF92F5D0EDD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5:M235" xr:uid="{DD8FF406-3329-4028-93A8-CE7C04934F1C}">
      <formula1>-9999999999</formula1>
      <formula2>9999999999</formula2>
    </dataValidation>
    <dataValidation type="date" imeMode="halfAlpha" allowBlank="1" showInputMessage="1" showErrorMessage="1" error="有効な日付を入力してください" sqref="E247:I247" xr:uid="{3801D424-711B-4E56-A211-7BBA850D5498}">
      <formula1>92</formula1>
      <formula2>73415</formula2>
    </dataValidation>
    <dataValidation type="date" imeMode="halfAlpha" allowBlank="1" showInputMessage="1" showErrorMessage="1" error="有効な日付を入力してください" sqref="E248:I248" xr:uid="{78F37164-75F9-4508-9E0C-7F4E3DC0E5FF}">
      <formula1>92</formula1>
      <formula2>73415</formula2>
    </dataValidation>
    <dataValidation type="date" imeMode="halfAlpha" allowBlank="1" showInputMessage="1" showErrorMessage="1" error="有効な日付を入力してください" sqref="K247:N247" xr:uid="{C9A66B7C-8D6F-4836-9928-E960649E0949}">
      <formula1>92</formula1>
      <formula2>73415</formula2>
    </dataValidation>
    <dataValidation type="date" imeMode="halfAlpha" allowBlank="1" showInputMessage="1" showErrorMessage="1" error="有効な日付を入力してください" sqref="K248:N248" xr:uid="{9B77E049-91BB-4277-ADF5-A774E081F874}">
      <formula1>92</formula1>
      <formula2>73415</formula2>
    </dataValidation>
    <dataValidation type="date" imeMode="halfAlpha" allowBlank="1" showInputMessage="1" showErrorMessage="1" error="有効な日付を入力してください" sqref="P247:R247" xr:uid="{EC136029-5194-4648-B366-948711DB7E80}">
      <formula1>92</formula1>
      <formula2>73415</formula2>
    </dataValidation>
    <dataValidation type="date" imeMode="halfAlpha" allowBlank="1" showInputMessage="1" showErrorMessage="1" error="有効な日付を入力してください" sqref="P248:R248" xr:uid="{CAD9110E-B209-424E-B7C6-B6FA88C2B03C}">
      <formula1>92</formula1>
      <formula2>73415</formula2>
    </dataValidation>
    <dataValidation type="date" imeMode="halfAlpha" allowBlank="1" showInputMessage="1" showErrorMessage="1" error="有効な日付を入力してください" sqref="T247" xr:uid="{67435179-521C-4E69-8CED-84A5CE121717}">
      <formula1>92</formula1>
      <formula2>73415</formula2>
    </dataValidation>
    <dataValidation type="date" imeMode="halfAlpha" allowBlank="1" showInputMessage="1" showErrorMessage="1" error="有効な日付を入力してください" sqref="T248" xr:uid="{C28F269D-1A69-4F6E-816D-DDD9757400AC}">
      <formula1>92</formula1>
      <formula2>73415</formula2>
    </dataValidation>
    <dataValidation type="whole" imeMode="halfAlpha" allowBlank="1" showInputMessage="1" showErrorMessage="1" error="有効な数字を入力してください。10兆円以上になる場合は、9,999,999,999と入力してください" sqref="E249:J249" xr:uid="{8BEB078B-A2AC-406D-AB46-7B41BEF8E10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49:O249" xr:uid="{A9AE6DB0-DD71-4BE7-AF17-569285880C0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49:S249" xr:uid="{C95010D2-B81A-4DC1-B5EE-AEEF86DE8E2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49:U249" xr:uid="{9C465345-CBD6-48ED-8EE7-87913B40276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49:Y249" xr:uid="{11555C92-2743-41FC-91D4-78D172D351D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52:M252" xr:uid="{71C139E4-3A14-4719-B47B-2BB7F95A4B5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53:M253" xr:uid="{4085123A-33D9-4053-A38D-3CAAADFE90C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54:M254" xr:uid="{01EFFCF3-9C59-4F57-8916-194EB2D159EE}">
      <formula1>-9999999999</formula1>
      <formula2>9999999999</formula2>
    </dataValidation>
    <dataValidation type="list" imeMode="halfAlpha" allowBlank="1" showInputMessage="1" showErrorMessage="1" error="リストから選択してください" sqref="N260:O260" xr:uid="{5EA20805-7E28-4D94-A910-506956230E7F}">
      <formula1>"○,　"</formula1>
    </dataValidation>
    <dataValidation type="list" imeMode="halfAlpha" allowBlank="1" showInputMessage="1" showErrorMessage="1" error="リストから選択してください" sqref="N261:O261" xr:uid="{611550CB-200E-4738-AD0A-06EAD90F8FA1}">
      <formula1>"○,　"</formula1>
    </dataValidation>
    <dataValidation type="list" imeMode="halfAlpha" allowBlank="1" showInputMessage="1" showErrorMessage="1" error="リストから選択してください" sqref="N262:O262" xr:uid="{80BD84CB-62A7-47B9-BFF6-482F096B41FC}">
      <formula1>"○,　"</formula1>
    </dataValidation>
    <dataValidation type="list" imeMode="halfAlpha" allowBlank="1" showInputMessage="1" showErrorMessage="1" error="リストから選択してください" sqref="N263:O263" xr:uid="{094A9002-1D7F-4DB3-A0DA-9AA1CAEF6B98}">
      <formula1>"○,　"</formula1>
    </dataValidation>
    <dataValidation type="list" imeMode="halfAlpha" allowBlank="1" showInputMessage="1" showErrorMessage="1" error="リストから選択してください" sqref="N264:O264" xr:uid="{B945E636-7C8A-4A99-BCE7-43F033F961C0}">
      <formula1>"○,　"</formula1>
    </dataValidation>
    <dataValidation type="list" imeMode="halfAlpha" allowBlank="1" showInputMessage="1" showErrorMessage="1" error="リストから選択してください" sqref="N265:O265" xr:uid="{C88D7D57-85B7-4261-9DC5-AB6DA1A4EE39}">
      <formula1>"○,　"</formula1>
    </dataValidation>
    <dataValidation type="list" imeMode="halfAlpha" allowBlank="1" showInputMessage="1" showErrorMessage="1" error="リストから選択してください" sqref="N266:O266" xr:uid="{EA944755-03D0-4DA7-A096-2DE6F3A0D7ED}">
      <formula1>"○,　"</formula1>
    </dataValidation>
    <dataValidation type="list" imeMode="halfAlpha" allowBlank="1" showInputMessage="1" showErrorMessage="1" error="リストから選択してください" sqref="N267:O267" xr:uid="{CFE3CF94-CB55-4F6E-AB1E-97D2DB73A629}">
      <formula1>"○,　"</formula1>
    </dataValidation>
    <dataValidation type="list" imeMode="halfAlpha" allowBlank="1" showInputMessage="1" showErrorMessage="1" error="リストから選択してください" sqref="N268:O268" xr:uid="{7D9B3BF6-7604-41B3-AE2B-921FAD57841E}">
      <formula1>"○,　"</formula1>
    </dataValidation>
    <dataValidation type="list" imeMode="halfAlpha" allowBlank="1" showInputMessage="1" showErrorMessage="1" error="リストから選択してください" sqref="N269:O269" xr:uid="{B4A266A4-738F-4D07-B3B9-07C5F3193C3B}">
      <formula1>"○,　"</formula1>
    </dataValidation>
    <dataValidation type="list" imeMode="halfAlpha" allowBlank="1" showInputMessage="1" showErrorMessage="1" error="リストから選択してください" sqref="N270:O270" xr:uid="{4A449E7D-F1E9-41F9-AD80-1A416E841A1F}">
      <formula1>"○,　"</formula1>
    </dataValidation>
    <dataValidation type="list" imeMode="halfAlpha" allowBlank="1" showInputMessage="1" showErrorMessage="1" error="リストから選択してください" sqref="N271:O271" xr:uid="{345A1EE3-971B-4582-9979-03AFC08A9A7F}">
      <formula1>"○,　"</formula1>
    </dataValidation>
    <dataValidation type="list" imeMode="halfAlpha" allowBlank="1" showInputMessage="1" showErrorMessage="1" error="リストから選択してください" sqref="N272:O272" xr:uid="{5436A11D-0B99-4CCF-BB25-DAC316115E0B}">
      <formula1>"○,　"</formula1>
    </dataValidation>
    <dataValidation type="list" imeMode="halfAlpha" allowBlank="1" showInputMessage="1" showErrorMessage="1" error="リストから選択してください" sqref="N273:O273" xr:uid="{F8A0B05F-A13F-4B0D-BE7D-F9ED3E97FB25}">
      <formula1>"○,　"</formula1>
    </dataValidation>
    <dataValidation type="list" imeMode="halfAlpha" allowBlank="1" showInputMessage="1" showErrorMessage="1" error="リストから選択してください" sqref="N274:O274" xr:uid="{464F5658-41C7-49CC-AB65-B45062277653}">
      <formula1>"○,　"</formula1>
    </dataValidation>
    <dataValidation type="list" imeMode="halfAlpha" allowBlank="1" showInputMessage="1" showErrorMessage="1" error="リストから選択してください" sqref="N275:O275" xr:uid="{ECBA25AD-8CE2-4BD5-A1E5-72AF508AFC54}">
      <formula1>"○,　"</formula1>
    </dataValidation>
    <dataValidation type="list" imeMode="halfAlpha" allowBlank="1" showInputMessage="1" showErrorMessage="1" error="リストから選択してください" sqref="N276:O276" xr:uid="{F2FF8A61-1CA0-4AF8-9A18-BE6F1F899F93}">
      <formula1>"○,　"</formula1>
    </dataValidation>
    <dataValidation type="list" imeMode="halfAlpha" allowBlank="1" showInputMessage="1" showErrorMessage="1" error="リストから選択してください" sqref="N277:O277" xr:uid="{CBFF136F-B21C-4866-BE81-DAEC20A1975D}">
      <formula1>"○,　"</formula1>
    </dataValidation>
    <dataValidation type="list" imeMode="halfAlpha" allowBlank="1" showInputMessage="1" showErrorMessage="1" error="リストから選択してください" sqref="N278:O278" xr:uid="{51C15F21-56E8-4A97-AA36-3478E45714F0}">
      <formula1>"○,　"</formula1>
    </dataValidation>
    <dataValidation type="list" imeMode="halfAlpha" allowBlank="1" showInputMessage="1" showErrorMessage="1" error="リストから選択してください" sqref="N279:O279" xr:uid="{A57414A8-D231-4E69-81DD-60BACA65BF6E}">
      <formula1>"○,　"</formula1>
    </dataValidation>
    <dataValidation type="list" imeMode="halfAlpha" allowBlank="1" showInputMessage="1" showErrorMessage="1" error="リストから選択してください" sqref="N280:O280" xr:uid="{EB546182-4302-4C0B-9A93-D47E179D6D5E}">
      <formula1>"○,　"</formula1>
    </dataValidation>
    <dataValidation type="list" imeMode="halfAlpha" allowBlank="1" showInputMessage="1" showErrorMessage="1" error="リストから選択してください" sqref="N281:O281" xr:uid="{2AA3442C-628F-4039-BCF7-0FED5E97C2F0}">
      <formula1>"○,　"</formula1>
    </dataValidation>
    <dataValidation type="list" imeMode="halfAlpha" allowBlank="1" showInputMessage="1" showErrorMessage="1" error="リストから選択してください" sqref="N282:O282" xr:uid="{4B8D4568-5A12-4517-BBA2-FD778DFFAA7B}">
      <formula1>"○,　"</formula1>
    </dataValidation>
    <dataValidation type="list" imeMode="halfAlpha" allowBlank="1" showInputMessage="1" showErrorMessage="1" error="リストから選択してください" sqref="N283:O283" xr:uid="{CC9C69CE-7199-4933-9973-F2995DE25796}">
      <formula1>"○,　"</formula1>
    </dataValidation>
    <dataValidation type="list" imeMode="halfAlpha" allowBlank="1" showInputMessage="1" showErrorMessage="1" error="リストから選択してください" sqref="N284:O284" xr:uid="{1EFC57CF-28AC-4059-952D-099E1A8C10E2}">
      <formula1>"○,　"</formula1>
    </dataValidation>
    <dataValidation type="list" imeMode="halfAlpha" allowBlank="1" showInputMessage="1" showErrorMessage="1" error="リストから選択してください" sqref="N285:O285" xr:uid="{1EF7B82C-6A74-46FF-A457-810D86086641}">
      <formula1>"○,　"</formula1>
    </dataValidation>
    <dataValidation type="list" imeMode="halfAlpha" allowBlank="1" showInputMessage="1" showErrorMessage="1" error="リストから選択してください" sqref="N286:O286" xr:uid="{76EE13CE-0F1F-4D83-80BD-CFA8B8C45B94}">
      <formula1>"○,　"</formula1>
    </dataValidation>
    <dataValidation type="list" imeMode="halfAlpha" allowBlank="1" showInputMessage="1" showErrorMessage="1" error="リストから選択してください" sqref="N287:O287" xr:uid="{1C50E39B-DCB8-4874-9873-10E772F495FB}">
      <formula1>"○,　"</formula1>
    </dataValidation>
    <dataValidation type="list" imeMode="halfAlpha" allowBlank="1" showInputMessage="1" showErrorMessage="1" error="リストから選択してください" sqref="N288:O288" xr:uid="{0FECBA35-F889-478F-89E2-C1E2AB6E7E50}">
      <formula1>"○,　"</formula1>
    </dataValidation>
    <dataValidation type="list" imeMode="halfAlpha" allowBlank="1" showInputMessage="1" showErrorMessage="1" error="リストから選択してください" sqref="N289:O289" xr:uid="{68032295-D876-4435-8389-090C4F820512}">
      <formula1>"○,　"</formula1>
    </dataValidation>
    <dataValidation type="list" imeMode="halfAlpha" allowBlank="1" showInputMessage="1" showErrorMessage="1" error="リストから選択してください" sqref="N290:O290" xr:uid="{4D84DD9A-9DE7-4C58-B8FA-2C3026462096}">
      <formula1>"○,　"</formula1>
    </dataValidation>
    <dataValidation type="list" imeMode="halfAlpha" allowBlank="1" showInputMessage="1" showErrorMessage="1" error="リストから選択してください" sqref="N291:O291" xr:uid="{B897CC47-4196-49E1-9C34-021F1EF6150D}">
      <formula1>"○,　"</formula1>
    </dataValidation>
    <dataValidation type="list" imeMode="halfAlpha" allowBlank="1" showInputMessage="1" showErrorMessage="1" error="リストから選択してください" sqref="N292:O292" xr:uid="{FE3F57C4-8EA5-466E-AAAC-B71002C200D8}">
      <formula1>"○,　"</formula1>
    </dataValidation>
    <dataValidation type="list" imeMode="halfAlpha" allowBlank="1" showInputMessage="1" showErrorMessage="1" error="リストから選択してください" sqref="N293:O293" xr:uid="{9036F2A5-5C5E-478D-A279-FFD2A2A91CEF}">
      <formula1>"○,　"</formula1>
    </dataValidation>
    <dataValidation type="list" imeMode="halfAlpha" allowBlank="1" showInputMessage="1" showErrorMessage="1" error="リストから選択してください" sqref="N294:O294" xr:uid="{90CE134C-2328-412D-9098-B2A75058295F}">
      <formula1>"○,　"</formula1>
    </dataValidation>
    <dataValidation type="list" imeMode="halfAlpha" allowBlank="1" showInputMessage="1" showErrorMessage="1" error="リストから選択してください" sqref="N295:O295" xr:uid="{5105D7B4-1FB0-4604-B39C-DC450253F038}">
      <formula1>"○,　"</formula1>
    </dataValidation>
    <dataValidation type="list" imeMode="halfAlpha" allowBlank="1" showInputMessage="1" showErrorMessage="1" error="リストから選択してください" sqref="N296:O296" xr:uid="{8CD3D05B-9E6B-44B2-BFA9-9435A61BCF15}">
      <formula1>"○,　"</formula1>
    </dataValidation>
    <dataValidation type="list" imeMode="halfAlpha" allowBlank="1" showInputMessage="1" showErrorMessage="1" error="リストから選択してください" sqref="N297:O297" xr:uid="{84F466DE-F9DA-471B-B0C0-7DCA8BEBD45F}">
      <formula1>"○,　"</formula1>
    </dataValidation>
    <dataValidation type="list" imeMode="halfAlpha" allowBlank="1" showInputMessage="1" showErrorMessage="1" error="リストから選択してください" sqref="N298:O298" xr:uid="{27F43FD8-204B-423E-8606-27E89DF44E03}">
      <formula1>"○,　"</formula1>
    </dataValidation>
    <dataValidation type="list" imeMode="halfAlpha" allowBlank="1" showInputMessage="1" showErrorMessage="1" error="リストから選択してください" sqref="N299:O299" xr:uid="{F555AB36-DA15-4D18-AEF6-BFBBBC027C4B}">
      <formula1>"○,　"</formula1>
    </dataValidation>
    <dataValidation type="list" imeMode="halfAlpha" allowBlank="1" showInputMessage="1" showErrorMessage="1" error="リストから選択してください" sqref="N300:O300" xr:uid="{45157D97-F377-4CE1-866B-6C1050AE5C7D}">
      <formula1>"○,　"</formula1>
    </dataValidation>
    <dataValidation type="list" imeMode="halfAlpha" allowBlank="1" showInputMessage="1" showErrorMessage="1" error="リストから選択してください" sqref="N301:O301" xr:uid="{90E5F9C9-EBB9-4C1A-AB5B-CE0271AB9444}">
      <formula1>"○,　"</formula1>
    </dataValidation>
    <dataValidation type="list" imeMode="halfAlpha" allowBlank="1" showInputMessage="1" showErrorMessage="1" error="リストから選択してください" sqref="N302:O302" xr:uid="{9972F589-21E9-42BA-81AE-A78174B9BDBB}">
      <formula1>"○,　"</formula1>
    </dataValidation>
    <dataValidation type="list" imeMode="halfAlpha" allowBlank="1" showInputMessage="1" showErrorMessage="1" error="リストから選択してください" sqref="N303:O303" xr:uid="{5E222B4E-A7FA-40EC-B078-1F8B4221A0C9}">
      <formula1>"○,　"</formula1>
    </dataValidation>
    <dataValidation type="list" imeMode="halfAlpha" allowBlank="1" showInputMessage="1" showErrorMessage="1" error="リストから選択してください" sqref="N304:O304" xr:uid="{5BA7F22A-9B20-4276-A63E-186A4CFBEE0B}">
      <formula1>"○,　"</formula1>
    </dataValidation>
    <dataValidation type="list" imeMode="halfAlpha" allowBlank="1" showInputMessage="1" showErrorMessage="1" error="リストから選択してください" sqref="N305:O305" xr:uid="{04397119-64B7-4E40-91D2-72222D381042}">
      <formula1>"○,　"</formula1>
    </dataValidation>
    <dataValidation type="list" imeMode="halfAlpha" allowBlank="1" showInputMessage="1" showErrorMessage="1" error="リストから選択してください" sqref="N306:O306" xr:uid="{448DDDD0-47EE-4B95-BD0B-4E2F5C68C78D}">
      <formula1>"○,　"</formula1>
    </dataValidation>
    <dataValidation type="list" imeMode="halfAlpha" allowBlank="1" showInputMessage="1" showErrorMessage="1" error="リストから選択してください" sqref="N307:O307" xr:uid="{F36C36D4-34F3-4C9A-A909-7AFA47A6978B}">
      <formula1>"○,　"</formula1>
    </dataValidation>
    <dataValidation type="list" imeMode="halfAlpha" allowBlank="1" showInputMessage="1" showErrorMessage="1" error="リストから選択してください" sqref="N308:O308" xr:uid="{35AC783E-F761-44D0-AFBD-9FAD08E51566}">
      <formula1>"○,　"</formula1>
    </dataValidation>
    <dataValidation type="list" imeMode="halfAlpha" allowBlank="1" showInputMessage="1" showErrorMessage="1" error="リストから選択してください" sqref="N309:O309" xr:uid="{AC01BD2B-7303-4EA3-B4DF-6BDA5BC7A650}">
      <formula1>"○,　"</formula1>
    </dataValidation>
    <dataValidation type="list" imeMode="halfAlpha" allowBlank="1" showInputMessage="1" showErrorMessage="1" error="リストから選択してください" sqref="N310:O310" xr:uid="{F0A77AAF-DC6F-4AB4-BA89-E015FED1181A}">
      <formula1>"○,　"</formula1>
    </dataValidation>
    <dataValidation type="list" imeMode="halfAlpha" allowBlank="1" showInputMessage="1" showErrorMessage="1" error="リストから選択してください" sqref="N311:O311" xr:uid="{676492D9-2B20-4F5E-9571-2E6B591F0C6F}">
      <formula1>"○,　"</formula1>
    </dataValidation>
    <dataValidation type="list" imeMode="halfAlpha" allowBlank="1" showInputMessage="1" showErrorMessage="1" error="リストから選択してください" sqref="N312:O312" xr:uid="{FBAB390D-60E3-4416-8768-04DD203071A0}">
      <formula1>"○,　"</formula1>
    </dataValidation>
    <dataValidation type="list" imeMode="halfAlpha" allowBlank="1" showInputMessage="1" showErrorMessage="1" error="リストから選択してください" sqref="N313:O313" xr:uid="{85BAA684-1C00-4B66-B67D-B04DDC53E57A}">
      <formula1>"○,　"</formula1>
    </dataValidation>
    <dataValidation type="list" imeMode="halfAlpha" allowBlank="1" showInputMessage="1" showErrorMessage="1" error="リストから選択してください" sqref="N314:O314" xr:uid="{FA11BF9D-36F4-4F4E-9CF7-6C8C4C3E8994}">
      <formula1>"○,　"</formula1>
    </dataValidation>
    <dataValidation type="list" imeMode="halfAlpha" allowBlank="1" showInputMessage="1" showErrorMessage="1" error="リストから選択してください" sqref="N315:O315" xr:uid="{88674886-AE61-4862-975B-B96C30E33E45}">
      <formula1>"○,　"</formula1>
    </dataValidation>
    <dataValidation type="list" imeMode="halfAlpha" allowBlank="1" showInputMessage="1" showErrorMessage="1" error="リストから選択してください" sqref="N316:O316" xr:uid="{225EAA99-E3F6-441A-944F-F1A5CCAE2921}">
      <formula1>"○,　"</formula1>
    </dataValidation>
    <dataValidation type="list" imeMode="halfAlpha" allowBlank="1" showInputMessage="1" showErrorMessage="1" error="リストから選択してください" sqref="N317:O317" xr:uid="{2A166A97-7C86-4690-856A-19F8A3951CA6}">
      <formula1>"○,　"</formula1>
    </dataValidation>
    <dataValidation type="list" imeMode="halfAlpha" allowBlank="1" showInputMessage="1" showErrorMessage="1" error="リストから選択してください" sqref="N318:O318" xr:uid="{10CA96D4-27C7-45A3-9C3B-9D533F365E9B}">
      <formula1>"○,　"</formula1>
    </dataValidation>
    <dataValidation type="list" imeMode="halfAlpha" allowBlank="1" showInputMessage="1" showErrorMessage="1" error="リストから選択してください" sqref="N319:O319" xr:uid="{DF2CBF53-449C-4A56-A2BE-EB9D7C856D3A}">
      <formula1>"○,　"</formula1>
    </dataValidation>
    <dataValidation type="list" imeMode="halfAlpha" allowBlank="1" showInputMessage="1" showErrorMessage="1" error="リストから選択してください" sqref="N320:O320" xr:uid="{8666EBCC-8A7F-476B-8256-B3752ABC473F}">
      <formula1>"○,　"</formula1>
    </dataValidation>
    <dataValidation type="list" imeMode="halfAlpha" allowBlank="1" showInputMessage="1" showErrorMessage="1" error="リストから選択してください" sqref="N321:O321" xr:uid="{DF55B42E-0B8B-430C-AD0A-2F485704F07E}">
      <formula1>"○,　"</formula1>
    </dataValidation>
    <dataValidation type="list" imeMode="halfAlpha" allowBlank="1" showInputMessage="1" showErrorMessage="1" error="リストから選択してください" sqref="N322:O322" xr:uid="{7E7A608F-0EC7-4674-BA93-74217A6A4A85}">
      <formula1>"○,　"</formula1>
    </dataValidation>
    <dataValidation type="list" imeMode="halfAlpha" allowBlank="1" showInputMessage="1" showErrorMessage="1" error="リストから選択してください" sqref="N323:O323" xr:uid="{528C88F9-E72E-4CE9-87C1-7DD3FCA1B877}">
      <formula1>"○,　"</formula1>
    </dataValidation>
    <dataValidation type="list" imeMode="halfAlpha" allowBlank="1" showInputMessage="1" showErrorMessage="1" error="リストから選択してください" sqref="N324:O324" xr:uid="{9FB3D29A-C54D-4785-B5D8-C41B23F54646}">
      <formula1>"○,　"</formula1>
    </dataValidation>
    <dataValidation type="list" imeMode="halfAlpha" allowBlank="1" showInputMessage="1" showErrorMessage="1" error="リストから選択してください" sqref="N325:O325" xr:uid="{9980313A-08CB-474A-AF80-E0701AE36E76}">
      <formula1>"○,　"</formula1>
    </dataValidation>
    <dataValidation type="list" imeMode="halfAlpha" allowBlank="1" showInputMessage="1" showErrorMessage="1" error="リストから選択してください" sqref="N326:O326" xr:uid="{F5FBD4DA-ABC8-41AE-82D2-88015D684E49}">
      <formula1>"○,　"</formula1>
    </dataValidation>
    <dataValidation type="list" imeMode="halfAlpha" allowBlank="1" showInputMessage="1" showErrorMessage="1" error="リストから選択してください" sqref="N327:O327" xr:uid="{07135648-1A5A-4CA3-AC04-60349C953702}">
      <formula1>"○,　"</formula1>
    </dataValidation>
  </dataValidations>
  <pageMargins left="0.19685039370078741" right="0.19685039370078741" top="0.39370078740157483" bottom="0.19685039370078741" header="0.19685039370078741" footer="0.19685039370078741"/>
  <pageSetup paperSize="9" scale="62"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120"/>
  </cols>
  <sheetData>
    <row r="1" spans="1:1" x14ac:dyDescent="0.15">
      <c r="A1" s="120"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20" t="str">
        <f>"@神奈川県@和歌山県@鹿児島県@"</f>
        <v>@神奈川県@和歌山県@鹿児島県@</v>
      </c>
    </row>
    <row r="3" spans="1:1" x14ac:dyDescent="0.15">
      <c r="A3" s="120" t="s">
        <v>156</v>
      </c>
    </row>
    <row r="4" spans="1:1" x14ac:dyDescent="0.15">
      <c r="A4" s="120" t="s">
        <v>157</v>
      </c>
    </row>
  </sheetData>
  <sheetProtection algorithmName="SHA-512" hashValue="NcUmjZbWEtLREy76sjgdO7Db4Qv27bfufcLLwewMOh8w56xvAekmnb+FHkKQJWWQLZti5cQ5RGw3P5Rf9mOqmw==" saltValue="21occ5jfL7FTJfeyZVgb4g==" spinCount="100000" sheet="1" objects="1" scenarios="1"/>
  <phoneticPr fontId="5"/>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