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76"/>
  </bookViews>
  <sheets>
    <sheet name="【ふ東】内訳書" sheetId="9" r:id="rId1"/>
  </sheets>
  <definedNames>
    <definedName name="_xlnm.Print_Area" localSheetId="0">'【ふ東】内訳書'!$A$1:$AV$77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101369</author>
  </authors>
  <commentList>
    <comment ref="U51" authorId="0">
      <text>
        <r>
          <rPr>
            <sz val="11"/>
            <color theme="1"/>
            <rFont val="ＭＳ Ｐゴシック"/>
          </rPr>
          <t>（年間運行日数×実働率）≦【稼働日数】≦（運行可能上限日数）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<sst xmlns="http://schemas.openxmlformats.org/spreadsheetml/2006/main" xmlns:r="http://schemas.openxmlformats.org/officeDocument/2006/relationships" count="93" uniqueCount="93">
  <si>
    <t>（Ｃ）</t>
  </si>
  <si>
    <t>（</t>
  </si>
  <si>
    <t>＋</t>
  </si>
  <si>
    <t>｛</t>
  </si>
  <si>
    <t>）÷60 ＝</t>
  </si>
  <si>
    <r>
      <rPr>
        <sz val="14"/>
        <color theme="1"/>
        <rFont val="ＭＳ ゴシック"/>
      </rPr>
      <t>）</t>
    </r>
    <r>
      <rPr>
        <sz val="11"/>
        <color theme="1"/>
        <rFont val="ＭＳ ゴシック"/>
      </rPr>
      <t>÷60 ＝</t>
    </r>
  </si>
  <si>
    <t>km</t>
  </si>
  <si>
    <t>）＝</t>
  </si>
  <si>
    <r>
      <t>日車運賃額</t>
    </r>
    <r>
      <rPr>
        <b/>
        <sz val="11"/>
        <color theme="0"/>
        <rFont val="ＭＳ ゴシック"/>
      </rPr>
      <t>（Ｃ）</t>
    </r>
  </si>
  <si>
    <t>分</t>
    <rPh sb="0" eb="1">
      <t>フン</t>
    </rPh>
    <phoneticPr fontId="2"/>
  </si>
  <si>
    <t>時間</t>
    <rPh sb="0" eb="2">
      <t>ジカン</t>
    </rPh>
    <phoneticPr fontId="2"/>
  </si>
  <si>
    <t>運行時間</t>
    <rPh sb="0" eb="2">
      <t>ウンコウ</t>
    </rPh>
    <rPh sb="2" eb="4">
      <t>ジカン</t>
    </rPh>
    <phoneticPr fontId="2"/>
  </si>
  <si>
    <r>
      <rPr>
        <sz val="14"/>
        <color theme="1"/>
        <rFont val="ＭＳ ゴシック"/>
      </rPr>
      <t>）</t>
    </r>
    <r>
      <rPr>
        <sz val="10"/>
        <color theme="1"/>
        <rFont val="ＭＳ ゴシック"/>
      </rPr>
      <t>＝</t>
    </r>
  </si>
  <si>
    <t>）</t>
  </si>
  <si>
    <t>円</t>
    <rPh sb="0" eb="1">
      <t>エン</t>
    </rPh>
    <phoneticPr fontId="2"/>
  </si>
  <si>
    <t>点検点呼</t>
    <rPh sb="0" eb="2">
      <t>テンケン</t>
    </rPh>
    <rPh sb="2" eb="4">
      <t>テンコ</t>
    </rPh>
    <phoneticPr fontId="2"/>
  </si>
  <si>
    <t>｝</t>
  </si>
  <si>
    <t>（Ａ）</t>
  </si>
  <si>
    <t>(</t>
  </si>
  <si>
    <t>時間制運賃</t>
    <rPh sb="0" eb="2">
      <t>ジカン</t>
    </rPh>
    <rPh sb="2" eb="3">
      <t>セイ</t>
    </rPh>
    <rPh sb="3" eb="5">
      <t>ウンチン</t>
    </rPh>
    <phoneticPr fontId="2"/>
  </si>
  <si>
    <t>キロ制運賃</t>
    <rPh sb="2" eb="3">
      <t>セイ</t>
    </rPh>
    <rPh sb="3" eb="5">
      <t>ウンチン</t>
    </rPh>
    <phoneticPr fontId="2"/>
  </si>
  <si>
    <t>実働率</t>
    <rPh sb="0" eb="2">
      <t>ジツドウ</t>
    </rPh>
    <rPh sb="2" eb="3">
      <t>リツ</t>
    </rPh>
    <phoneticPr fontId="2"/>
  </si>
  <si>
    <t>×</t>
  </si>
  <si>
    <t>（税抜）</t>
    <rPh sb="1" eb="3">
      <t>ゼイヌキ</t>
    </rPh>
    <phoneticPr fontId="2"/>
  </si>
  <si>
    <t>欄に記入して下さい。</t>
    <rPh sb="6" eb="7">
      <t>クダ</t>
    </rPh>
    <phoneticPr fontId="2"/>
  </si>
  <si>
    <t>日</t>
    <rPh sb="0" eb="1">
      <t>ニチ</t>
    </rPh>
    <phoneticPr fontId="2"/>
  </si>
  <si>
    <t>件  名</t>
    <rPh sb="0" eb="1">
      <t>ケン</t>
    </rPh>
    <rPh sb="3" eb="4">
      <t>メイ</t>
    </rPh>
    <phoneticPr fontId="2"/>
  </si>
  <si>
    <t>日</t>
    <rPh sb="0" eb="1">
      <t>ヒ</t>
    </rPh>
    <phoneticPr fontId="2"/>
  </si>
  <si>
    <t>履行場所</t>
    <rPh sb="0" eb="2">
      <t>リコウ</t>
    </rPh>
    <rPh sb="2" eb="3">
      <t>バ</t>
    </rPh>
    <rPh sb="3" eb="4">
      <t>ショ</t>
    </rPh>
    <phoneticPr fontId="2"/>
  </si>
  <si>
    <t>⇒</t>
  </si>
  <si>
    <t>(Ａ):①欄の小数点第１位を四捨五入。
　　３時間未満の場合は３時間とする。</t>
    <rPh sb="5" eb="6">
      <t>ラン</t>
    </rPh>
    <rPh sb="7" eb="10">
      <t>ショウスウテン</t>
    </rPh>
    <rPh sb="10" eb="11">
      <t>ダイ</t>
    </rPh>
    <rPh sb="12" eb="13">
      <t>イ</t>
    </rPh>
    <rPh sb="14" eb="18">
      <t>シシャゴニュウ</t>
    </rPh>
    <phoneticPr fontId="2"/>
  </si>
  <si>
    <t>（Ｂ）</t>
  </si>
  <si>
    <t>※時間は１分単位で記入</t>
    <rPh sb="1" eb="3">
      <t>ジカン</t>
    </rPh>
    <rPh sb="5" eb="6">
      <t>フン</t>
    </rPh>
    <rPh sb="6" eb="8">
      <t>タンイ</t>
    </rPh>
    <rPh sb="9" eb="11">
      <t>キニュウ</t>
    </rPh>
    <phoneticPr fontId="2"/>
  </si>
  <si>
    <t>年間運行日数</t>
    <rPh sb="0" eb="2">
      <t>ネンカン</t>
    </rPh>
    <rPh sb="2" eb="4">
      <t>ウンコウ</t>
    </rPh>
    <rPh sb="4" eb="6">
      <t>ニッスウ</t>
    </rPh>
    <phoneticPr fontId="2"/>
  </si>
  <si>
    <t>通常料金運行日数</t>
    <rPh sb="0" eb="2">
      <t>ツウジョウ</t>
    </rPh>
    <rPh sb="2" eb="4">
      <t>リョウキン</t>
    </rPh>
    <rPh sb="4" eb="6">
      <t>ウンコウ</t>
    </rPh>
    <rPh sb="6" eb="8">
      <t>ニッスウ</t>
    </rPh>
    <phoneticPr fontId="2"/>
  </si>
  <si>
    <t>回送時間</t>
  </si>
  <si>
    <t>2</t>
  </si>
  <si>
    <t>①</t>
  </si>
  <si>
    <t>車庫～出発地点</t>
  </si>
  <si>
    <t>日車運賃額（Ｃ）</t>
    <rPh sb="0" eb="1">
      <t>ニチ</t>
    </rPh>
    <rPh sb="1" eb="2">
      <t>シャ</t>
    </rPh>
    <rPh sb="2" eb="4">
      <t>ウンチン</t>
    </rPh>
    <rPh sb="4" eb="5">
      <t>ガク</t>
    </rPh>
    <phoneticPr fontId="2"/>
  </si>
  <si>
    <r>
      <t xml:space="preserve">運行時間 </t>
    </r>
    <r>
      <rPr>
        <b/>
        <sz val="11"/>
        <color theme="0"/>
        <rFont val="ＭＳ ゴシック"/>
      </rPr>
      <t>（Ａ）</t>
    </r>
    <rPh sb="0" eb="2">
      <t>ウンコウ</t>
    </rPh>
    <rPh sb="2" eb="4">
      <t>ジカン</t>
    </rPh>
    <phoneticPr fontId="2"/>
  </si>
  <si>
    <t>＝</t>
  </si>
  <si>
    <t>車種</t>
    <rPh sb="0" eb="2">
      <t>シャシュ</t>
    </rPh>
    <phoneticPr fontId="2"/>
  </si>
  <si>
    <t>(Ｂ):②欄の小数点第１位を切り上げて
１０㎞単位とする。</t>
    <rPh sb="14" eb="15">
      <t>キ</t>
    </rPh>
    <rPh sb="16" eb="17">
      <t>ア</t>
    </rPh>
    <rPh sb="23" eb="25">
      <t>タンイ</t>
    </rPh>
    <phoneticPr fontId="2"/>
  </si>
  <si>
    <t>小型車</t>
    <rPh sb="0" eb="2">
      <t>コガタ</t>
    </rPh>
    <rPh sb="2" eb="3">
      <t>シャ</t>
    </rPh>
    <phoneticPr fontId="2"/>
  </si>
  <si>
    <t>住所</t>
    <rPh sb="0" eb="2">
      <t>ジュウショ</t>
    </rPh>
    <phoneticPr fontId="2"/>
  </si>
  <si>
    <t>1日あたりの貸切バス運賃料金×平均的な稼働日数(年間運行日数×実働率）＝特例適用額</t>
    <rPh sb="1" eb="2">
      <t>ニチ</t>
    </rPh>
    <rPh sb="6" eb="8">
      <t>カシキリ</t>
    </rPh>
    <rPh sb="10" eb="12">
      <t>ウンチン</t>
    </rPh>
    <rPh sb="12" eb="14">
      <t>リョウキン</t>
    </rPh>
    <rPh sb="15" eb="18">
      <t>ヘイキンテキ</t>
    </rPh>
    <rPh sb="19" eb="21">
      <t>カドウ</t>
    </rPh>
    <rPh sb="21" eb="23">
      <t>ニッスウ</t>
    </rPh>
    <rPh sb="24" eb="26">
      <t>ネンカン</t>
    </rPh>
    <rPh sb="26" eb="28">
      <t>ウンコウ</t>
    </rPh>
    <rPh sb="28" eb="30">
      <t>ニッスウ</t>
    </rPh>
    <rPh sb="31" eb="33">
      <t>ジツドウ</t>
    </rPh>
    <rPh sb="33" eb="34">
      <t>リツ</t>
    </rPh>
    <rPh sb="36" eb="38">
      <t>トクレイ</t>
    </rPh>
    <rPh sb="38" eb="40">
      <t>テキヨウ</t>
    </rPh>
    <rPh sb="40" eb="41">
      <t>ガク</t>
    </rPh>
    <phoneticPr fontId="2"/>
  </si>
  <si>
    <t>②</t>
  </si>
  <si>
    <t>終点～車庫</t>
    <rPh sb="0" eb="2">
      <t>シュウテン</t>
    </rPh>
    <phoneticPr fontId="2"/>
  </si>
  <si>
    <r>
      <t xml:space="preserve">運行距離 </t>
    </r>
    <r>
      <rPr>
        <b/>
        <sz val="11"/>
        <color theme="0"/>
        <rFont val="ＭＳ ゴシック"/>
      </rPr>
      <t>（Ｂ）</t>
    </r>
    <rPh sb="0" eb="2">
      <t>ウンコウ</t>
    </rPh>
    <rPh sb="2" eb="4">
      <t>キョリ</t>
    </rPh>
    <phoneticPr fontId="2"/>
  </si>
  <si>
    <t>運行距離</t>
    <rPh sb="0" eb="2">
      <t>ウンコウ</t>
    </rPh>
    <rPh sb="2" eb="4">
      <t>キョリ</t>
    </rPh>
    <phoneticPr fontId="2"/>
  </si>
  <si>
    <t>※距離は0.1㎞単位で記入</t>
    <rPh sb="1" eb="3">
      <t>キョリ</t>
    </rPh>
    <rPh sb="8" eb="10">
      <t>タンイ</t>
    </rPh>
    <rPh sb="11" eb="13">
      <t>キニュウ</t>
    </rPh>
    <phoneticPr fontId="2"/>
  </si>
  <si>
    <t>年間バス運賃（Ｅ）</t>
    <rPh sb="0" eb="2">
      <t>ネンカン</t>
    </rPh>
    <rPh sb="4" eb="6">
      <t>ウンチン</t>
    </rPh>
    <phoneticPr fontId="2"/>
  </si>
  <si>
    <t>日車運賃額</t>
  </si>
  <si>
    <t>％</t>
  </si>
  <si>
    <t>回送距離</t>
    <rPh sb="2" eb="4">
      <t>キョリ</t>
    </rPh>
    <phoneticPr fontId="2"/>
  </si>
  <si>
    <t>実送時間</t>
    <rPh sb="0" eb="1">
      <t>ミ</t>
    </rPh>
    <rPh sb="1" eb="2">
      <t>ソウ</t>
    </rPh>
    <rPh sb="2" eb="4">
      <t>ジカン</t>
    </rPh>
    <phoneticPr fontId="2"/>
  </si>
  <si>
    <t>実送距離</t>
    <rPh sb="0" eb="1">
      <t>ミ</t>
    </rPh>
    <rPh sb="1" eb="2">
      <t>ソウ</t>
    </rPh>
    <rPh sb="2" eb="4">
      <t>キョリ</t>
    </rPh>
    <phoneticPr fontId="2"/>
  </si>
  <si>
    <t>稼働日数（Ｄ）</t>
    <rPh sb="0" eb="2">
      <t>カドウ</t>
    </rPh>
    <rPh sb="2" eb="4">
      <t>ニッスウ</t>
    </rPh>
    <phoneticPr fontId="2"/>
  </si>
  <si>
    <t>㊞</t>
  </si>
  <si>
    <t>円（税抜）</t>
    <rPh sb="0" eb="1">
      <t>エン</t>
    </rPh>
    <rPh sb="2" eb="4">
      <t>ゼイヌキ</t>
    </rPh>
    <phoneticPr fontId="2"/>
  </si>
  <si>
    <t>年間諸経費</t>
    <rPh sb="0" eb="2">
      <t>ネンカン</t>
    </rPh>
    <rPh sb="2" eb="5">
      <t>ショケイヒ</t>
    </rPh>
    <phoneticPr fontId="2"/>
  </si>
  <si>
    <t>保育園～車庫</t>
    <rPh sb="0" eb="3">
      <t>ホイクエン</t>
    </rPh>
    <phoneticPr fontId="2"/>
  </si>
  <si>
    <t>特例適用額</t>
  </si>
  <si>
    <t>特例適用額</t>
    <rPh sb="4" eb="5">
      <t>ガク</t>
    </rPh>
    <phoneticPr fontId="2"/>
  </si>
  <si>
    <t>特例適用外額</t>
    <rPh sb="0" eb="2">
      <t>トクレイ</t>
    </rPh>
    <rPh sb="2" eb="4">
      <t>テキヨウ</t>
    </rPh>
    <rPh sb="4" eb="5">
      <t>ガイ</t>
    </rPh>
    <rPh sb="5" eb="6">
      <t>ガク</t>
    </rPh>
    <phoneticPr fontId="2"/>
  </si>
  <si>
    <t>特例適用　年間バス運賃（Ｅ）</t>
    <rPh sb="0" eb="2">
      <t>トクレイ</t>
    </rPh>
    <rPh sb="2" eb="4">
      <t>テキヨウ</t>
    </rPh>
    <rPh sb="5" eb="7">
      <t>ネンカン</t>
    </rPh>
    <rPh sb="9" eb="11">
      <t>ウンチン</t>
    </rPh>
    <phoneticPr fontId="2"/>
  </si>
  <si>
    <t>+</t>
  </si>
  <si>
    <t>－</t>
  </si>
  <si>
    <t>日数に関しては小数点以下で切り捨てを基本とする。(国土交通省・自動車局旅客課バス産業活性化対策室より)</t>
    <rPh sb="0" eb="2">
      <t>ニッスウ</t>
    </rPh>
    <rPh sb="3" eb="4">
      <t>カン</t>
    </rPh>
    <rPh sb="7" eb="10">
      <t>ショウスウテン</t>
    </rPh>
    <rPh sb="10" eb="12">
      <t>イカ</t>
    </rPh>
    <rPh sb="13" eb="14">
      <t>キ</t>
    </rPh>
    <rPh sb="15" eb="16">
      <t>ス</t>
    </rPh>
    <rPh sb="18" eb="20">
      <t>キホン</t>
    </rPh>
    <rPh sb="25" eb="27">
      <t>コクド</t>
    </rPh>
    <rPh sb="27" eb="29">
      <t>コウツウ</t>
    </rPh>
    <rPh sb="29" eb="30">
      <t>ショウ</t>
    </rPh>
    <rPh sb="31" eb="34">
      <t>ジドウシャ</t>
    </rPh>
    <rPh sb="34" eb="35">
      <t>キョク</t>
    </rPh>
    <rPh sb="35" eb="37">
      <t>リョカク</t>
    </rPh>
    <rPh sb="37" eb="38">
      <t>カ</t>
    </rPh>
    <rPh sb="40" eb="42">
      <t>サンギョウ</t>
    </rPh>
    <rPh sb="42" eb="45">
      <t>カッセイカ</t>
    </rPh>
    <rPh sb="45" eb="47">
      <t>タイサク</t>
    </rPh>
    <rPh sb="47" eb="48">
      <t>シツ</t>
    </rPh>
    <phoneticPr fontId="2"/>
  </si>
  <si>
    <t>添乗員経費（Ｆ）</t>
    <rPh sb="0" eb="3">
      <t>テンジョウイン</t>
    </rPh>
    <rPh sb="3" eb="5">
      <t>ケイヒ</t>
    </rPh>
    <phoneticPr fontId="2"/>
  </si>
  <si>
    <t>時間単価</t>
    <rPh sb="0" eb="2">
      <t>ジカン</t>
    </rPh>
    <rPh sb="2" eb="4">
      <t>タンカ</t>
    </rPh>
    <phoneticPr fontId="2"/>
  </si>
  <si>
    <t>1日あたりの勤務時間</t>
    <rPh sb="1" eb="2">
      <t>ニチ</t>
    </rPh>
    <rPh sb="6" eb="8">
      <t>キンム</t>
    </rPh>
    <rPh sb="8" eb="10">
      <t>ジカン</t>
    </rPh>
    <phoneticPr fontId="2"/>
  </si>
  <si>
    <t>勤務日数</t>
    <rPh sb="0" eb="2">
      <t>キンム</t>
    </rPh>
    <rPh sb="2" eb="4">
      <t>ニッスウ</t>
    </rPh>
    <phoneticPr fontId="2"/>
  </si>
  <si>
    <t>円×</t>
    <rPh sb="0" eb="1">
      <t>エン</t>
    </rPh>
    <phoneticPr fontId="2"/>
  </si>
  <si>
    <t>※実働率
→北陸信越運輸局ブロック平均実働率（58.33％）と貸切バス事業者の実績実働率との間</t>
    <rPh sb="1" eb="4">
      <t>ジツドウリツ</t>
    </rPh>
    <phoneticPr fontId="2"/>
  </si>
  <si>
    <t>見積金額</t>
    <rPh sb="0" eb="2">
      <t>ミツモリ</t>
    </rPh>
    <rPh sb="2" eb="4">
      <t>キンガク</t>
    </rPh>
    <phoneticPr fontId="2"/>
  </si>
  <si>
    <t>円(税抜)</t>
    <rPh sb="0" eb="1">
      <t>エン</t>
    </rPh>
    <rPh sb="2" eb="4">
      <t>ゼイヌキ</t>
    </rPh>
    <phoneticPr fontId="2"/>
  </si>
  <si>
    <t>添乗員経費（F)</t>
    <rPh sb="0" eb="3">
      <t>テンジョウイン</t>
    </rPh>
    <rPh sb="3" eb="5">
      <t>ケイヒ</t>
    </rPh>
    <phoneticPr fontId="2"/>
  </si>
  <si>
    <t>車庫～出発地点</t>
    <rPh sb="0" eb="2">
      <t>シャコ</t>
    </rPh>
    <rPh sb="3" eb="5">
      <t>シュッパツ</t>
    </rPh>
    <rPh sb="5" eb="7">
      <t>チテン</t>
    </rPh>
    <phoneticPr fontId="2"/>
  </si>
  <si>
    <t>魚沼市　広神　地域</t>
    <rPh sb="4" eb="6">
      <t>ヒロカミ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</si>
  <si>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</si>
  <si>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</si>
  <si>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</si>
  <si>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特例額での稼働日数</t>
    <rPh sb="0" eb="2">
      <t>トクレイ</t>
    </rPh>
    <rPh sb="2" eb="3">
      <t>ガク</t>
    </rPh>
    <rPh sb="5" eb="7">
      <t>カドウ</t>
    </rPh>
    <rPh sb="7" eb="9">
      <t>ニッスウ</t>
    </rPh>
    <phoneticPr fontId="2"/>
  </si>
  <si>
    <t>氏名</t>
    <rPh sb="0" eb="2">
      <t>シメイ</t>
    </rPh>
    <phoneticPr fontId="2"/>
  </si>
  <si>
    <t>稼働上限日数（運行可能上限日数）</t>
  </si>
  <si>
    <t>※小数点以下を切り捨て</t>
    <rPh sb="1" eb="4">
      <t>ショウスウテン</t>
    </rPh>
    <rPh sb="4" eb="6">
      <t>イカ</t>
    </rPh>
    <rPh sb="7" eb="8">
      <t>キ</t>
    </rPh>
    <rPh sb="9" eb="10">
      <t>ス</t>
    </rPh>
    <phoneticPr fontId="2"/>
  </si>
  <si>
    <t>※小数点以下を切り上げ</t>
    <rPh sb="1" eb="4">
      <t>ショウスウテン</t>
    </rPh>
    <rPh sb="4" eb="6">
      <t>イカ</t>
    </rPh>
    <rPh sb="7" eb="8">
      <t>キ</t>
    </rPh>
    <rPh sb="9" eb="10">
      <t>ア</t>
    </rPh>
    <phoneticPr fontId="2"/>
  </si>
  <si>
    <t>（4,670～円）</t>
    <rPh sb="7" eb="8">
      <t>エン</t>
    </rPh>
    <phoneticPr fontId="2"/>
  </si>
  <si>
    <t>（110～円）</t>
    <rPh sb="5" eb="6">
      <t>エン</t>
    </rPh>
    <phoneticPr fontId="2"/>
  </si>
  <si>
    <t>令和7年度　ふたば東保育園バス運行業務委託</t>
    <rPh sb="0" eb="2">
      <t>レイワ</t>
    </rPh>
    <rPh sb="3" eb="5">
      <t>ネンド</t>
    </rPh>
    <rPh sb="9" eb="10">
      <t>ヒガシ</t>
    </rPh>
    <rPh sb="10" eb="13">
      <t>ホイクエン</t>
    </rPh>
    <rPh sb="15" eb="17">
      <t>ウンコウ</t>
    </rPh>
    <rPh sb="17" eb="19">
      <t>ギョウム</t>
    </rPh>
    <rPh sb="19" eb="21">
      <t>イタク</t>
    </rPh>
    <phoneticPr fontId="2"/>
  </si>
  <si>
    <t>内　訳　書</t>
    <rPh sb="0" eb="1">
      <t>ウチ</t>
    </rPh>
    <rPh sb="2" eb="3">
      <t>ワケ</t>
    </rPh>
    <rPh sb="4" eb="5">
      <t>ショ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</si>
</sst>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7">
    <numFmt numFmtId="176" formatCode="#,##0_ "/>
    <numFmt numFmtId="177" formatCode="0.0_ "/>
    <numFmt numFmtId="178" formatCode="0.00_ "/>
    <numFmt numFmtId="179" formatCode="0_);[Red]\(0\)"/>
    <numFmt numFmtId="180" formatCode="\(&quot;上&quot;&quot;限&quot;\ #,##0\ &quot;日&quot;\)"/>
    <numFmt numFmtId="181" formatCode="#,##0.0_ "/>
    <numFmt numFmtId="182" formatCode="0.0"/>
  </numFmts>
  <fonts count="26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ＭＳ ゴシック"/>
      <family val="3"/>
    </font>
    <font>
      <sz val="9"/>
      <color theme="1"/>
      <name val="ＭＳ ゴシック"/>
      <family val="3"/>
    </font>
    <font>
      <b/>
      <sz val="20"/>
      <color theme="1"/>
      <name val="ＭＳ ゴシック"/>
      <family val="3"/>
    </font>
    <font>
      <sz val="11"/>
      <color theme="0"/>
      <name val="ＭＳ ゴシック"/>
      <family val="3"/>
    </font>
    <font>
      <sz val="10"/>
      <color theme="1"/>
      <name val="ＭＳ ゴシック"/>
      <family val="3"/>
    </font>
    <font>
      <sz val="14"/>
      <color theme="1"/>
      <name val="ＭＳ ゴシック"/>
      <family val="3"/>
    </font>
    <font>
      <sz val="20"/>
      <color theme="1"/>
      <name val="ＭＳ ゴシック"/>
      <family val="3"/>
    </font>
    <font>
      <b/>
      <sz val="11"/>
      <color theme="1"/>
      <name val="ＭＳ ゴシック"/>
      <family val="3"/>
    </font>
    <font>
      <sz val="8"/>
      <color theme="1"/>
      <name val="ＭＳ ゴシック"/>
      <family val="3"/>
    </font>
    <font>
      <sz val="11"/>
      <color auto="1"/>
      <name val="ＭＳ ゴシック"/>
      <family val="3"/>
    </font>
    <font>
      <b/>
      <sz val="10"/>
      <color auto="1"/>
      <name val="ＭＳ ゴシック"/>
      <family val="3"/>
    </font>
    <font>
      <sz val="10"/>
      <color auto="1"/>
      <name val="ＭＳ ゴシック"/>
      <family val="3"/>
    </font>
    <font>
      <sz val="9"/>
      <color auto="1"/>
      <name val="ＭＳ ゴシック"/>
      <family val="3"/>
    </font>
    <font>
      <b/>
      <sz val="11"/>
      <color auto="1"/>
      <name val="ＭＳ ゴシック"/>
      <family val="3"/>
    </font>
    <font>
      <b/>
      <sz val="12"/>
      <color auto="1"/>
      <name val="ＭＳ ゴシック"/>
      <family val="3"/>
    </font>
    <font>
      <sz val="12"/>
      <color theme="1"/>
      <name val="ＭＳ ゴシック"/>
      <family val="3"/>
    </font>
    <font>
      <b/>
      <sz val="9"/>
      <color theme="1"/>
      <name val="ＭＳ ゴシック"/>
      <family val="3"/>
    </font>
    <font>
      <sz val="11"/>
      <color rgb="FFFF0000"/>
      <name val="ＭＳ ゴシック"/>
      <family val="3"/>
    </font>
    <font>
      <b/>
      <sz val="10"/>
      <color theme="1"/>
      <name val="ＭＳ ゴシック"/>
      <family val="3"/>
    </font>
    <font>
      <b/>
      <sz val="14"/>
      <color theme="1"/>
      <name val="ＭＳ ゴシック"/>
      <family val="3"/>
    </font>
    <font>
      <sz val="18"/>
      <color theme="1"/>
      <name val="ＭＳ ゴシック"/>
      <family val="3"/>
    </font>
    <font>
      <b/>
      <sz val="12"/>
      <color theme="1"/>
      <name val="ＭＳ ゴシック"/>
      <family val="3"/>
    </font>
    <font>
      <b/>
      <sz val="16"/>
      <color theme="1"/>
      <name val="ＭＳ ゴシック"/>
      <family val="3"/>
    </font>
  </fonts>
  <fills count="6">
    <fill>
      <patternFill patternType="none"/>
    </fill>
    <fill>
      <patternFill patternType="gray125"/>
    </fill>
    <fill>
      <patternFill patternType="solid">
        <fgColor theme="1" tint="0.15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6" fillId="2" borderId="2" xfId="0" applyFont="1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>
      <alignment vertical="center"/>
    </xf>
    <xf numFmtId="0" fontId="4" fillId="0" borderId="4" xfId="0" applyFont="1" applyBorder="1">
      <alignment vertical="center"/>
    </xf>
    <xf numFmtId="0" fontId="6" fillId="2" borderId="6" xfId="0" applyFont="1" applyFill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4" fillId="0" borderId="0" xfId="0" applyFont="1" applyBorder="1" applyAlignment="1">
      <alignment vertical="top" wrapText="1"/>
    </xf>
    <xf numFmtId="0" fontId="3" fillId="0" borderId="8" xfId="0" applyFont="1" applyBorder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6" xfId="0" applyFont="1" applyFill="1" applyBorder="1">
      <alignment vertical="center"/>
    </xf>
    <xf numFmtId="0" fontId="10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176" fontId="10" fillId="3" borderId="9" xfId="0" applyNumberFormat="1" applyFont="1" applyFill="1" applyBorder="1">
      <alignment vertical="center"/>
    </xf>
    <xf numFmtId="176" fontId="10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>
      <alignment vertical="center"/>
    </xf>
    <xf numFmtId="176" fontId="3" fillId="3" borderId="9" xfId="0" applyNumberFormat="1" applyFont="1" applyFill="1" applyBorder="1">
      <alignment vertical="center"/>
    </xf>
    <xf numFmtId="176" fontId="3" fillId="0" borderId="0" xfId="0" applyNumberFormat="1" applyFont="1" applyBorder="1" applyAlignment="1">
      <alignment horizontal="center" vertical="center"/>
    </xf>
    <xf numFmtId="176" fontId="10" fillId="3" borderId="10" xfId="0" applyNumberFormat="1" applyFont="1" applyFill="1" applyBorder="1">
      <alignment vertical="center"/>
    </xf>
    <xf numFmtId="0" fontId="4" fillId="0" borderId="0" xfId="0" applyFont="1" applyBorder="1">
      <alignment vertical="center"/>
    </xf>
    <xf numFmtId="176" fontId="3" fillId="4" borderId="10" xfId="0" applyNumberFormat="1" applyFont="1" applyFill="1" applyBorder="1">
      <alignment vertical="center"/>
    </xf>
    <xf numFmtId="176" fontId="4" fillId="0" borderId="0" xfId="0" applyNumberFormat="1" applyFont="1" applyBorder="1">
      <alignment vertical="center"/>
    </xf>
    <xf numFmtId="176" fontId="8" fillId="3" borderId="10" xfId="0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5" borderId="10" xfId="0" applyFont="1" applyFill="1" applyBorder="1" applyAlignment="1">
      <alignment vertical="center"/>
    </xf>
    <xf numFmtId="177" fontId="3" fillId="5" borderId="10" xfId="0" applyNumberFormat="1" applyFont="1" applyFill="1" applyBorder="1" applyAlignment="1">
      <alignment vertical="center" shrinkToFi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176" fontId="10" fillId="3" borderId="11" xfId="0" applyNumberFormat="1" applyFont="1" applyFill="1" applyBorder="1">
      <alignment vertical="center"/>
    </xf>
    <xf numFmtId="176" fontId="3" fillId="4" borderId="11" xfId="0" applyNumberFormat="1" applyFont="1" applyFill="1" applyBorder="1">
      <alignment vertical="center"/>
    </xf>
    <xf numFmtId="176" fontId="8" fillId="3" borderId="11" xfId="0" applyNumberFormat="1" applyFont="1" applyFill="1" applyBorder="1">
      <alignment vertical="center"/>
    </xf>
    <xf numFmtId="0" fontId="3" fillId="0" borderId="1" xfId="0" applyFont="1" applyBorder="1" applyAlignment="1">
      <alignment vertical="center"/>
    </xf>
    <xf numFmtId="0" fontId="3" fillId="5" borderId="12" xfId="0" applyFont="1" applyFill="1" applyBorder="1" applyAlignment="1">
      <alignment vertical="center"/>
    </xf>
    <xf numFmtId="177" fontId="3" fillId="5" borderId="12" xfId="0" applyNumberFormat="1" applyFont="1" applyFill="1" applyBorder="1" applyAlignment="1">
      <alignment vertical="center" shrinkToFit="1"/>
    </xf>
    <xf numFmtId="0" fontId="3" fillId="3" borderId="10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11" fillId="0" borderId="0" xfId="0" applyFont="1" applyBorder="1" applyAlignment="1">
      <alignment horizontal="center"/>
    </xf>
    <xf numFmtId="0" fontId="3" fillId="3" borderId="12" xfId="0" applyFont="1" applyFill="1" applyBorder="1" applyAlignment="1">
      <alignment vertical="center"/>
    </xf>
    <xf numFmtId="176" fontId="3" fillId="4" borderId="12" xfId="0" applyNumberFormat="1" applyFont="1" applyFill="1" applyBorder="1">
      <alignment vertical="center"/>
    </xf>
    <xf numFmtId="0" fontId="6" fillId="2" borderId="13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top"/>
    </xf>
    <xf numFmtId="0" fontId="11" fillId="0" borderId="0" xfId="0" applyFont="1" applyBorder="1" applyAlignment="1">
      <alignment horizontal="center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3" xfId="0" applyFont="1" applyFill="1" applyBorder="1">
      <alignment vertical="center"/>
    </xf>
    <xf numFmtId="176" fontId="3" fillId="0" borderId="0" xfId="0" applyNumberFormat="1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right" vertical="center" shrinkToFit="1"/>
    </xf>
    <xf numFmtId="0" fontId="6" fillId="0" borderId="8" xfId="0" applyFont="1" applyFill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0" fontId="3" fillId="0" borderId="8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76" fontId="10" fillId="3" borderId="12" xfId="0" applyNumberFormat="1" applyFont="1" applyFill="1" applyBorder="1">
      <alignment vertical="center"/>
    </xf>
    <xf numFmtId="20" fontId="3" fillId="4" borderId="10" xfId="0" applyNumberFormat="1" applyFont="1" applyFill="1" applyBorder="1">
      <alignment vertical="center"/>
    </xf>
    <xf numFmtId="176" fontId="12" fillId="5" borderId="10" xfId="0" applyNumberFormat="1" applyFont="1" applyFill="1" applyBorder="1" applyAlignment="1">
      <alignment vertical="center"/>
    </xf>
    <xf numFmtId="20" fontId="3" fillId="4" borderId="11" xfId="0" applyNumberFormat="1" applyFont="1" applyFill="1" applyBorder="1">
      <alignment vertical="center"/>
    </xf>
    <xf numFmtId="0" fontId="4" fillId="0" borderId="0" xfId="0" applyFont="1" applyAlignment="1">
      <alignment horizontal="center" vertical="center" shrinkToFit="1"/>
    </xf>
    <xf numFmtId="176" fontId="12" fillId="5" borderId="11" xfId="0" applyNumberFormat="1" applyFont="1" applyFill="1" applyBorder="1" applyAlignment="1">
      <alignment vertical="center"/>
    </xf>
    <xf numFmtId="176" fontId="10" fillId="0" borderId="0" xfId="0" applyNumberFormat="1" applyFont="1" applyBorder="1">
      <alignment vertical="center"/>
    </xf>
    <xf numFmtId="0" fontId="16" fillId="0" borderId="0" xfId="0" applyFont="1" applyBorder="1">
      <alignment vertical="center"/>
    </xf>
    <xf numFmtId="0" fontId="15" fillId="0" borderId="0" xfId="0" applyFont="1" applyBorder="1">
      <alignment vertical="center"/>
    </xf>
    <xf numFmtId="176" fontId="17" fillId="0" borderId="0" xfId="0" applyNumberFormat="1" applyFont="1" applyBorder="1" applyAlignment="1">
      <alignment horizontal="center" vertical="center"/>
    </xf>
    <xf numFmtId="176" fontId="12" fillId="5" borderId="12" xfId="0" applyNumberFormat="1" applyFont="1" applyFill="1" applyBorder="1" applyAlignment="1">
      <alignment vertical="center"/>
    </xf>
    <xf numFmtId="0" fontId="18" fillId="0" borderId="0" xfId="0" applyFont="1" applyBorder="1">
      <alignment vertical="center"/>
    </xf>
    <xf numFmtId="0" fontId="17" fillId="0" borderId="0" xfId="0" applyFont="1" applyBorder="1" applyAlignment="1">
      <alignment horizontal="center" vertical="center"/>
    </xf>
    <xf numFmtId="20" fontId="3" fillId="4" borderId="12" xfId="0" applyNumberFormat="1" applyFont="1" applyFill="1" applyBorder="1">
      <alignment vertical="center"/>
    </xf>
    <xf numFmtId="176" fontId="8" fillId="3" borderId="12" xfId="0" applyNumberFormat="1" applyFont="1" applyFill="1" applyBorder="1">
      <alignment vertical="center"/>
    </xf>
    <xf numFmtId="0" fontId="15" fillId="0" borderId="0" xfId="0" applyFont="1" applyBorder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178" fontId="12" fillId="5" borderId="10" xfId="0" applyNumberFormat="1" applyFont="1" applyFill="1" applyBorder="1" applyAlignment="1">
      <alignment vertical="center" shrinkToFit="1"/>
    </xf>
    <xf numFmtId="0" fontId="18" fillId="0" borderId="0" xfId="0" applyFont="1" applyBorder="1" applyAlignment="1">
      <alignment horizontal="center" vertical="center"/>
    </xf>
    <xf numFmtId="38" fontId="18" fillId="0" borderId="0" xfId="2" applyFont="1" applyBorder="1" applyAlignment="1">
      <alignment vertical="center" shrinkToFit="1"/>
    </xf>
    <xf numFmtId="0" fontId="8" fillId="0" borderId="0" xfId="0" applyFont="1" applyBorder="1" applyAlignment="1">
      <alignment vertical="top" wrapText="1"/>
    </xf>
    <xf numFmtId="178" fontId="12" fillId="5" borderId="11" xfId="0" applyNumberFormat="1" applyFont="1" applyFill="1" applyBorder="1" applyAlignment="1">
      <alignment vertical="center" shrinkToFit="1"/>
    </xf>
    <xf numFmtId="176" fontId="8" fillId="3" borderId="10" xfId="0" applyNumberFormat="1" applyFont="1" applyFill="1" applyBorder="1" applyAlignment="1">
      <alignment vertical="top" wrapText="1"/>
    </xf>
    <xf numFmtId="0" fontId="15" fillId="0" borderId="0" xfId="0" applyFont="1" applyBorder="1" applyAlignment="1"/>
    <xf numFmtId="178" fontId="12" fillId="0" borderId="0" xfId="0" applyNumberFormat="1" applyFont="1" applyBorder="1" applyAlignment="1">
      <alignment horizontal="center" vertical="center" shrinkToFit="1"/>
    </xf>
    <xf numFmtId="0" fontId="4" fillId="0" borderId="8" xfId="0" applyFont="1" applyBorder="1" applyAlignment="1">
      <alignment vertical="top" wrapText="1"/>
    </xf>
    <xf numFmtId="0" fontId="10" fillId="0" borderId="0" xfId="0" applyFont="1" applyBorder="1" applyAlignment="1">
      <alignment vertical="center" shrinkToFit="1"/>
    </xf>
    <xf numFmtId="0" fontId="8" fillId="3" borderId="11" xfId="0" applyFont="1" applyFill="1" applyBorder="1" applyAlignment="1">
      <alignment vertical="top" wrapText="1"/>
    </xf>
    <xf numFmtId="176" fontId="10" fillId="0" borderId="0" xfId="0" applyNumberFormat="1" applyFont="1" applyFill="1" applyBorder="1" applyAlignment="1">
      <alignment vertical="center"/>
    </xf>
    <xf numFmtId="179" fontId="12" fillId="3" borderId="10" xfId="0" applyNumberFormat="1" applyFont="1" applyFill="1" applyBorder="1" applyAlignment="1">
      <alignment vertical="center"/>
    </xf>
    <xf numFmtId="178" fontId="12" fillId="5" borderId="12" xfId="0" applyNumberFormat="1" applyFont="1" applyFill="1" applyBorder="1" applyAlignment="1">
      <alignment vertical="center" shrinkToFit="1"/>
    </xf>
    <xf numFmtId="0" fontId="19" fillId="0" borderId="0" xfId="0" applyFont="1" applyBorder="1" applyAlignment="1">
      <alignment vertical="center" shrinkToFit="1"/>
    </xf>
    <xf numFmtId="38" fontId="3" fillId="0" borderId="0" xfId="2" applyFont="1" applyFill="1" applyBorder="1" applyAlignment="1">
      <alignment vertical="top" wrapText="1"/>
    </xf>
    <xf numFmtId="0" fontId="12" fillId="3" borderId="12" xfId="0" applyFont="1" applyFill="1" applyBorder="1" applyAlignment="1">
      <alignment vertical="center"/>
    </xf>
    <xf numFmtId="0" fontId="20" fillId="0" borderId="0" xfId="0" applyFont="1" applyBorder="1">
      <alignment vertical="center"/>
    </xf>
    <xf numFmtId="0" fontId="12" fillId="0" borderId="0" xfId="0" applyFont="1" applyFill="1" applyBorder="1" applyAlignment="1"/>
    <xf numFmtId="0" fontId="3" fillId="5" borderId="10" xfId="0" applyFont="1" applyFill="1" applyBorder="1" applyAlignment="1">
      <alignment horizontal="center" vertical="center"/>
    </xf>
    <xf numFmtId="180" fontId="15" fillId="0" borderId="0" xfId="0" applyNumberFormat="1" applyFont="1" applyBorder="1" applyAlignment="1">
      <alignment horizontal="center" vertical="center" shrinkToFit="1"/>
    </xf>
    <xf numFmtId="178" fontId="12" fillId="3" borderId="10" xfId="0" applyNumberFormat="1" applyFont="1" applyFill="1" applyBorder="1" applyAlignment="1">
      <alignment vertical="center" shrinkToFit="1"/>
    </xf>
    <xf numFmtId="0" fontId="3" fillId="5" borderId="11" xfId="0" applyFont="1" applyFill="1" applyBorder="1" applyAlignment="1">
      <alignment horizontal="center" vertical="center"/>
    </xf>
    <xf numFmtId="178" fontId="12" fillId="3" borderId="11" xfId="0" applyNumberFormat="1" applyFont="1" applyFill="1" applyBorder="1" applyAlignment="1">
      <alignment vertical="center" shrinkToFit="1"/>
    </xf>
    <xf numFmtId="0" fontId="3" fillId="5" borderId="12" xfId="0" applyFont="1" applyFill="1" applyBorder="1" applyAlignment="1">
      <alignment horizontal="center" vertical="center"/>
    </xf>
    <xf numFmtId="178" fontId="12" fillId="3" borderId="12" xfId="0" applyNumberFormat="1" applyFont="1" applyFill="1" applyBorder="1" applyAlignment="1">
      <alignment vertical="center" shrinkToFit="1"/>
    </xf>
    <xf numFmtId="0" fontId="21" fillId="0" borderId="0" xfId="0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0" fontId="19" fillId="0" borderId="0" xfId="0" applyFont="1" applyBorder="1" applyAlignment="1">
      <alignment horizontal="left" vertical="top" shrinkToFit="1"/>
    </xf>
    <xf numFmtId="38" fontId="3" fillId="4" borderId="10" xfId="2" applyFont="1" applyFill="1" applyBorder="1" applyAlignment="1">
      <alignment vertical="top" wrapText="1"/>
    </xf>
    <xf numFmtId="0" fontId="3" fillId="0" borderId="0" xfId="0" applyFont="1" applyBorder="1" applyAlignment="1">
      <alignment vertical="center" wrapText="1"/>
    </xf>
    <xf numFmtId="38" fontId="3" fillId="4" borderId="11" xfId="2" applyFont="1" applyFill="1" applyBorder="1" applyAlignment="1">
      <alignment vertical="top" wrapText="1"/>
    </xf>
    <xf numFmtId="0" fontId="8" fillId="3" borderId="12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/>
    </xf>
    <xf numFmtId="38" fontId="8" fillId="0" borderId="0" xfId="2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10" fillId="0" borderId="1" xfId="0" applyFont="1" applyBorder="1">
      <alignment vertical="center"/>
    </xf>
    <xf numFmtId="176" fontId="3" fillId="3" borderId="10" xfId="0" applyNumberFormat="1" applyFont="1" applyFill="1" applyBorder="1">
      <alignment vertical="center"/>
    </xf>
    <xf numFmtId="0" fontId="22" fillId="0" borderId="0" xfId="0" applyFont="1" applyBorder="1">
      <alignment vertical="center"/>
    </xf>
    <xf numFmtId="176" fontId="22" fillId="3" borderId="10" xfId="0" applyNumberFormat="1" applyFont="1" applyFill="1" applyBorder="1" applyAlignment="1">
      <alignment vertical="top" wrapText="1"/>
    </xf>
    <xf numFmtId="0" fontId="7" fillId="0" borderId="0" xfId="0" applyFont="1">
      <alignment vertical="center"/>
    </xf>
    <xf numFmtId="176" fontId="3" fillId="3" borderId="11" xfId="0" applyNumberFormat="1" applyFont="1" applyFill="1" applyBorder="1">
      <alignment vertical="center"/>
    </xf>
    <xf numFmtId="0" fontId="4" fillId="0" borderId="14" xfId="0" applyFont="1" applyBorder="1" applyAlignment="1">
      <alignment horizontal="center"/>
    </xf>
    <xf numFmtId="38" fontId="3" fillId="4" borderId="12" xfId="2" applyFont="1" applyFill="1" applyBorder="1" applyAlignment="1">
      <alignment vertical="top" wrapText="1"/>
    </xf>
    <xf numFmtId="0" fontId="22" fillId="3" borderId="11" xfId="0" applyFont="1" applyFill="1" applyBorder="1" applyAlignment="1">
      <alignment vertical="top" wrapText="1"/>
    </xf>
    <xf numFmtId="0" fontId="18" fillId="0" borderId="0" xfId="0" applyFont="1">
      <alignment vertical="center"/>
    </xf>
    <xf numFmtId="0" fontId="3" fillId="0" borderId="0" xfId="0" applyFont="1" applyAlignment="1">
      <alignment vertical="center"/>
    </xf>
    <xf numFmtId="176" fontId="22" fillId="3" borderId="10" xfId="0" applyNumberFormat="1" applyFont="1" applyFill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176" fontId="22" fillId="3" borderId="11" xfId="0" applyNumberFormat="1" applyFont="1" applyFill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181" fontId="3" fillId="3" borderId="10" xfId="0" applyNumberFormat="1" applyFont="1" applyFill="1" applyBorder="1" applyAlignment="1">
      <alignment vertical="center"/>
    </xf>
    <xf numFmtId="0" fontId="23" fillId="0" borderId="15" xfId="0" applyFont="1" applyBorder="1" applyAlignment="1">
      <alignment vertical="top" textRotation="90"/>
    </xf>
    <xf numFmtId="176" fontId="22" fillId="3" borderId="10" xfId="0" applyNumberFormat="1" applyFont="1" applyFill="1" applyBorder="1">
      <alignment vertical="center"/>
    </xf>
    <xf numFmtId="0" fontId="11" fillId="0" borderId="0" xfId="0" applyFont="1" applyBorder="1" applyAlignment="1">
      <alignment horizontal="left" vertical="center" wrapText="1"/>
    </xf>
    <xf numFmtId="181" fontId="3" fillId="3" borderId="11" xfId="0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left" vertical="top" wrapText="1"/>
    </xf>
    <xf numFmtId="0" fontId="11" fillId="0" borderId="8" xfId="0" applyFont="1" applyBorder="1" applyAlignment="1">
      <alignment vertical="top" wrapText="1"/>
    </xf>
    <xf numFmtId="176" fontId="11" fillId="0" borderId="0" xfId="0" applyNumberFormat="1" applyFont="1" applyBorder="1" applyAlignment="1">
      <alignment horizontal="center" vertical="center"/>
    </xf>
    <xf numFmtId="176" fontId="22" fillId="3" borderId="11" xfId="0" applyNumberFormat="1" applyFont="1" applyFill="1" applyBorder="1">
      <alignment vertical="center"/>
    </xf>
    <xf numFmtId="0" fontId="21" fillId="0" borderId="0" xfId="0" applyFont="1" applyBorder="1">
      <alignment vertical="center"/>
    </xf>
    <xf numFmtId="0" fontId="24" fillId="0" borderId="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vertical="center"/>
    </xf>
    <xf numFmtId="181" fontId="3" fillId="3" borderId="12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right" vertical="top"/>
    </xf>
    <xf numFmtId="176" fontId="3" fillId="3" borderId="12" xfId="0" applyNumberFormat="1" applyFont="1" applyFill="1" applyBorder="1">
      <alignment vertical="center"/>
    </xf>
    <xf numFmtId="176" fontId="4" fillId="0" borderId="0" xfId="0" applyNumberFormat="1" applyFont="1" applyBorder="1" applyAlignment="1">
      <alignment horizontal="right" vertical="center"/>
    </xf>
    <xf numFmtId="0" fontId="24" fillId="5" borderId="10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176" fontId="22" fillId="3" borderId="12" xfId="0" applyNumberFormat="1" applyFont="1" applyFill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5" borderId="12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4" fillId="0" borderId="0" xfId="0" applyFont="1" applyBorder="1" applyAlignment="1"/>
    <xf numFmtId="0" fontId="10" fillId="0" borderId="0" xfId="0" applyFont="1" applyBorder="1" applyAlignment="1"/>
    <xf numFmtId="0" fontId="25" fillId="0" borderId="16" xfId="0" applyFont="1" applyBorder="1" applyAlignment="1">
      <alignment horizontal="center" vertical="center"/>
    </xf>
    <xf numFmtId="176" fontId="22" fillId="3" borderId="12" xfId="0" applyNumberFormat="1" applyFont="1" applyFill="1" applyBorder="1">
      <alignment vertical="center"/>
    </xf>
    <xf numFmtId="0" fontId="10" fillId="0" borderId="1" xfId="0" applyFont="1" applyBorder="1" applyAlignment="1"/>
    <xf numFmtId="179" fontId="3" fillId="3" borderId="10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center"/>
    </xf>
    <xf numFmtId="0" fontId="3" fillId="3" borderId="9" xfId="0" applyFont="1" applyFill="1" applyBorder="1" applyAlignment="1">
      <alignment vertical="center"/>
    </xf>
    <xf numFmtId="179" fontId="3" fillId="3" borderId="11" xfId="0" applyNumberFormat="1" applyFont="1" applyFill="1" applyBorder="1" applyAlignment="1">
      <alignment vertical="center"/>
    </xf>
    <xf numFmtId="0" fontId="22" fillId="3" borderId="12" xfId="0" applyFont="1" applyFill="1" applyBorder="1" applyAlignment="1">
      <alignment vertical="top" wrapText="1"/>
    </xf>
    <xf numFmtId="179" fontId="3" fillId="3" borderId="12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0" fontId="4" fillId="0" borderId="8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11" fillId="0" borderId="18" xfId="0" applyFont="1" applyBorder="1" applyAlignment="1">
      <alignment horizontal="left" vertical="center" wrapText="1"/>
    </xf>
    <xf numFmtId="0" fontId="4" fillId="0" borderId="19" xfId="0" applyFont="1" applyBorder="1">
      <alignment vertical="center"/>
    </xf>
    <xf numFmtId="0" fontId="3" fillId="0" borderId="19" xfId="0" applyFont="1" applyBorder="1">
      <alignment vertical="center"/>
    </xf>
    <xf numFmtId="0" fontId="4" fillId="0" borderId="18" xfId="0" applyFont="1" applyBorder="1">
      <alignment vertical="center"/>
    </xf>
    <xf numFmtId="182" fontId="3" fillId="0" borderId="0" xfId="0" applyNumberFormat="1" applyFont="1">
      <alignment vertical="center"/>
    </xf>
  </cellXfs>
  <cellStyles count="3">
    <cellStyle name="標準" xfId="0" builtinId="0"/>
    <cellStyle name="標準_湯之谷小見積書特例【中型】" xfId="1"/>
    <cellStyle name="桁区切り" xfId="2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14</xdr:col>
      <xdr:colOff>15240</xdr:colOff>
      <xdr:row>51</xdr:row>
      <xdr:rowOff>22860</xdr:rowOff>
    </xdr:from>
    <xdr:to xmlns:xdr="http://schemas.openxmlformats.org/drawingml/2006/spreadsheetDrawing">
      <xdr:col>32</xdr:col>
      <xdr:colOff>129540</xdr:colOff>
      <xdr:row>53</xdr:row>
      <xdr:rowOff>113665</xdr:rowOff>
    </xdr:to>
    <xdr:sp macro="" textlink="">
      <xdr:nvSpPr>
        <xdr:cNvPr id="2" name="大かっこ 1"/>
        <xdr:cNvSpPr/>
      </xdr:nvSpPr>
      <xdr:spPr>
        <a:xfrm>
          <a:off x="2345690" y="8294370"/>
          <a:ext cx="3211830" cy="456565"/>
        </a:xfrm>
        <a:prstGeom prst="bracketPair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14</xdr:col>
      <xdr:colOff>15240</xdr:colOff>
      <xdr:row>49</xdr:row>
      <xdr:rowOff>20955</xdr:rowOff>
    </xdr:from>
    <xdr:to xmlns:xdr="http://schemas.openxmlformats.org/drawingml/2006/spreadsheetDrawing">
      <xdr:col>32</xdr:col>
      <xdr:colOff>129540</xdr:colOff>
      <xdr:row>51</xdr:row>
      <xdr:rowOff>114300</xdr:rowOff>
    </xdr:to>
    <xdr:sp macro="" textlink="">
      <xdr:nvSpPr>
        <xdr:cNvPr id="3" name="大かっこ 3"/>
        <xdr:cNvSpPr/>
      </xdr:nvSpPr>
      <xdr:spPr>
        <a:xfrm>
          <a:off x="2345690" y="7903845"/>
          <a:ext cx="3211830" cy="481965"/>
        </a:xfrm>
        <a:prstGeom prst="bracketPair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BF83"/>
  <sheetViews>
    <sheetView tabSelected="1" zoomScaleSheetLayoutView="70" workbookViewId="0">
      <selection activeCell="BE63" sqref="BE63"/>
    </sheetView>
  </sheetViews>
  <sheetFormatPr defaultColWidth="9" defaultRowHeight="13.2"/>
  <cols>
    <col min="1" max="1" width="2.33203125" style="1" customWidth="1"/>
    <col min="2" max="20" width="2.44140625" style="1" customWidth="1"/>
    <col min="21" max="21" width="2.88671875" style="1" customWidth="1"/>
    <col min="22" max="22" width="3.33203125" style="1" customWidth="1"/>
    <col min="23" max="47" width="2.44140625" style="1" customWidth="1"/>
    <col min="48" max="56" width="2.33203125" style="1" customWidth="1"/>
    <col min="57" max="57" width="11.6640625" style="1" bestFit="1" customWidth="1"/>
    <col min="58" max="58" width="15.44140625" style="1" bestFit="1" customWidth="1"/>
    <col min="59" max="60" width="2.33203125" style="1" customWidth="1"/>
    <col min="61" max="61" width="44.6640625" style="1" customWidth="1"/>
    <col min="62" max="16384" width="9" style="1"/>
  </cols>
  <sheetData>
    <row r="1" spans="2:58"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</row>
    <row r="2" spans="2:58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2:58">
      <c r="E3" s="46"/>
      <c r="F3" s="46"/>
      <c r="G3" s="46"/>
      <c r="J3" s="46"/>
      <c r="AE3" s="144"/>
      <c r="AG3" s="150"/>
      <c r="AH3" s="150"/>
      <c r="AI3" s="150"/>
    </row>
    <row r="4" spans="2:58">
      <c r="B4" s="4" t="s">
        <v>26</v>
      </c>
      <c r="C4" s="4"/>
      <c r="D4" s="4"/>
      <c r="E4" s="4"/>
      <c r="F4" s="55"/>
      <c r="G4" s="59" t="s">
        <v>91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24"/>
      <c r="AF4" s="24"/>
      <c r="AG4" s="24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6"/>
    </row>
    <row r="5" spans="2:58">
      <c r="B5" s="5"/>
      <c r="C5" s="5"/>
      <c r="D5" s="5"/>
      <c r="E5" s="5"/>
      <c r="F5" s="24"/>
      <c r="G5" s="24"/>
      <c r="H5" s="6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6"/>
    </row>
    <row r="6" spans="2:58" ht="14.4">
      <c r="B6" s="4" t="s">
        <v>28</v>
      </c>
      <c r="C6" s="4"/>
      <c r="D6" s="4"/>
      <c r="E6" s="4"/>
      <c r="F6" s="55"/>
      <c r="G6" s="59" t="s">
        <v>80</v>
      </c>
      <c r="H6" s="59"/>
      <c r="I6" s="59"/>
      <c r="J6" s="59"/>
      <c r="K6" s="59"/>
      <c r="L6" s="59"/>
      <c r="M6" s="59"/>
      <c r="N6" s="59"/>
      <c r="O6" s="59"/>
      <c r="P6" s="59"/>
      <c r="Q6" s="24"/>
      <c r="R6" s="24"/>
      <c r="S6" s="4" t="s">
        <v>42</v>
      </c>
      <c r="T6" s="4"/>
      <c r="U6" s="4"/>
      <c r="V6" s="4" t="s">
        <v>44</v>
      </c>
      <c r="W6" s="4"/>
      <c r="X6" s="4"/>
      <c r="Y6" s="4"/>
      <c r="Z6" s="4"/>
      <c r="AA6" s="24"/>
      <c r="AB6" s="133"/>
      <c r="AC6" s="136" t="s">
        <v>33</v>
      </c>
      <c r="AD6" s="136"/>
      <c r="AE6" s="136"/>
      <c r="AF6" s="136"/>
      <c r="AG6" s="136"/>
      <c r="AH6" s="136"/>
      <c r="AI6" s="136">
        <v>234</v>
      </c>
      <c r="AJ6" s="136"/>
      <c r="AK6" s="136"/>
      <c r="AL6" s="55" t="s">
        <v>27</v>
      </c>
      <c r="AM6" s="174"/>
      <c r="AN6" s="174"/>
      <c r="AO6" s="174"/>
      <c r="AP6" s="174"/>
      <c r="AQ6" s="174"/>
      <c r="AR6" s="174"/>
      <c r="AS6" s="174"/>
      <c r="AT6" s="174"/>
      <c r="BF6" s="197"/>
    </row>
    <row r="7" spans="2:58" ht="14.4">
      <c r="B7" s="5"/>
      <c r="C7" s="5"/>
      <c r="D7" s="5"/>
      <c r="E7" s="5"/>
      <c r="F7" s="24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24"/>
      <c r="S7" s="24"/>
      <c r="T7" s="5"/>
      <c r="U7" s="5"/>
      <c r="V7" s="5"/>
      <c r="W7" s="5"/>
      <c r="X7" s="5"/>
      <c r="Y7" s="5"/>
      <c r="Z7" s="5"/>
      <c r="AA7" s="5"/>
      <c r="AB7" s="24"/>
      <c r="AC7" s="133"/>
      <c r="AD7" s="139"/>
      <c r="AE7" s="139"/>
      <c r="AF7" s="139"/>
      <c r="AG7" s="139"/>
      <c r="AH7" s="139"/>
      <c r="AI7" s="139"/>
      <c r="AJ7" s="133"/>
      <c r="AK7" s="165"/>
      <c r="AL7" s="165"/>
      <c r="AM7" s="174"/>
      <c r="AN7" s="174"/>
      <c r="AO7" s="174"/>
      <c r="AP7" s="174"/>
      <c r="AQ7" s="174"/>
      <c r="AR7" s="174"/>
      <c r="AS7" s="174"/>
      <c r="AT7" s="174"/>
      <c r="AU7" s="174"/>
    </row>
    <row r="8" spans="2:58" ht="15.15">
      <c r="B8" s="6"/>
      <c r="C8" s="6"/>
      <c r="D8" s="6"/>
      <c r="E8" s="5"/>
      <c r="F8" s="5"/>
      <c r="G8" s="5"/>
      <c r="H8" s="5"/>
      <c r="I8" s="5"/>
      <c r="J8" s="5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171"/>
      <c r="AM8" s="175"/>
      <c r="AN8" s="174" t="s">
        <v>24</v>
      </c>
      <c r="AO8" s="174"/>
      <c r="AP8" s="174"/>
      <c r="AQ8" s="174"/>
      <c r="AR8" s="174"/>
      <c r="AS8" s="174"/>
      <c r="AT8" s="174"/>
      <c r="AU8" s="174"/>
      <c r="AV8" s="6"/>
    </row>
    <row r="9" spans="2:58" ht="13.95">
      <c r="B9" s="7" t="s">
        <v>40</v>
      </c>
      <c r="C9" s="21"/>
      <c r="D9" s="21"/>
      <c r="E9" s="21"/>
      <c r="F9" s="21"/>
      <c r="G9" s="21"/>
      <c r="H9" s="63"/>
      <c r="I9" s="24"/>
      <c r="J9" s="78" t="s">
        <v>32</v>
      </c>
      <c r="K9" s="78"/>
      <c r="L9" s="78"/>
      <c r="M9" s="78"/>
      <c r="N9" s="78"/>
      <c r="O9" s="78"/>
      <c r="P9" s="78"/>
      <c r="Q9" s="78"/>
      <c r="R9" s="78"/>
      <c r="S9" s="78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</row>
    <row r="10" spans="2:58" ht="5.0999999999999996" customHeight="1">
      <c r="B10" s="8"/>
      <c r="C10" s="22"/>
      <c r="D10" s="22"/>
      <c r="E10" s="47"/>
      <c r="F10" s="47"/>
      <c r="G10" s="47"/>
      <c r="H10" s="47"/>
      <c r="I10" s="47"/>
      <c r="J10" s="47"/>
      <c r="K10" s="22"/>
      <c r="L10" s="22"/>
      <c r="M10" s="22"/>
      <c r="N10" s="22"/>
      <c r="O10" s="22"/>
      <c r="P10" s="22"/>
      <c r="Q10" s="22"/>
      <c r="R10" s="22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191"/>
      <c r="AV10" s="6"/>
    </row>
    <row r="11" spans="2:58">
      <c r="B11" s="9" t="s">
        <v>1</v>
      </c>
      <c r="C11" s="23"/>
      <c r="D11" s="34" t="s">
        <v>35</v>
      </c>
      <c r="E11" s="34"/>
      <c r="F11" s="34"/>
      <c r="G11" s="34"/>
      <c r="H11" s="64" t="s">
        <v>2</v>
      </c>
      <c r="I11" s="71" t="s">
        <v>56</v>
      </c>
      <c r="J11" s="71"/>
      <c r="K11" s="71"/>
      <c r="L11" s="64" t="s">
        <v>2</v>
      </c>
      <c r="M11" s="34" t="s">
        <v>35</v>
      </c>
      <c r="N11" s="34"/>
      <c r="O11" s="34"/>
      <c r="P11" s="34"/>
      <c r="Q11" s="64" t="s">
        <v>2</v>
      </c>
      <c r="R11" s="34" t="s">
        <v>35</v>
      </c>
      <c r="S11" s="34"/>
      <c r="T11" s="34"/>
      <c r="U11" s="34"/>
      <c r="V11" s="64" t="s">
        <v>2</v>
      </c>
      <c r="W11" s="71" t="s">
        <v>56</v>
      </c>
      <c r="X11" s="71"/>
      <c r="Y11" s="71"/>
      <c r="Z11" s="64" t="s">
        <v>2</v>
      </c>
      <c r="AA11" s="34" t="s">
        <v>35</v>
      </c>
      <c r="AB11" s="34"/>
      <c r="AC11" s="34"/>
      <c r="AD11" s="34"/>
      <c r="AE11" s="34"/>
      <c r="AF11" s="73" t="s">
        <v>4</v>
      </c>
      <c r="AG11" s="73"/>
      <c r="AH11" s="73"/>
      <c r="AI11" s="73"/>
      <c r="AJ11" s="73" t="s">
        <v>11</v>
      </c>
      <c r="AK11" s="73"/>
      <c r="AL11" s="73"/>
      <c r="AM11" s="176"/>
      <c r="AN11" s="5"/>
      <c r="AO11" s="5"/>
      <c r="AP11" s="5"/>
      <c r="AQ11" s="5"/>
      <c r="AR11" s="5"/>
      <c r="AS11" s="5"/>
      <c r="AT11" s="5"/>
      <c r="AU11" s="5"/>
      <c r="AV11" s="15"/>
      <c r="AW11" s="5"/>
    </row>
    <row r="12" spans="2:58">
      <c r="B12" s="10"/>
      <c r="C12" s="24"/>
      <c r="D12" s="24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24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24"/>
      <c r="AF12" s="24"/>
      <c r="AG12" s="24"/>
      <c r="AH12" s="6"/>
      <c r="AI12" s="6"/>
      <c r="AJ12" s="6"/>
      <c r="AK12" s="33" t="s">
        <v>37</v>
      </c>
      <c r="AO12" s="6"/>
      <c r="AP12" s="6"/>
      <c r="AQ12" s="184" t="s">
        <v>17</v>
      </c>
      <c r="AR12" s="184"/>
      <c r="AS12" s="184"/>
      <c r="AT12" s="6"/>
      <c r="AU12" s="192"/>
      <c r="AV12" s="6"/>
    </row>
    <row r="13" spans="2:58" ht="19.2">
      <c r="B13" s="11" t="s">
        <v>18</v>
      </c>
      <c r="C13" s="25"/>
      <c r="D13" s="6"/>
      <c r="E13" s="48"/>
      <c r="F13" s="56"/>
      <c r="G13" s="60" t="s">
        <v>9</v>
      </c>
      <c r="H13" s="5" t="s">
        <v>2</v>
      </c>
      <c r="I13" s="5">
        <v>63</v>
      </c>
      <c r="J13" s="5"/>
      <c r="K13" s="60" t="s">
        <v>9</v>
      </c>
      <c r="L13" s="5" t="s">
        <v>2</v>
      </c>
      <c r="M13" s="6"/>
      <c r="N13" s="48"/>
      <c r="O13" s="56"/>
      <c r="P13" s="60" t="s">
        <v>9</v>
      </c>
      <c r="Q13" s="5" t="s">
        <v>2</v>
      </c>
      <c r="R13" s="6"/>
      <c r="S13" s="48"/>
      <c r="T13" s="56"/>
      <c r="U13" s="60" t="s">
        <v>9</v>
      </c>
      <c r="V13" s="5" t="s">
        <v>2</v>
      </c>
      <c r="W13" s="5">
        <v>62</v>
      </c>
      <c r="X13" s="5"/>
      <c r="Y13" s="60" t="s">
        <v>9</v>
      </c>
      <c r="Z13" s="5" t="s">
        <v>2</v>
      </c>
      <c r="AA13" s="6"/>
      <c r="AB13" s="48"/>
      <c r="AC13" s="56"/>
      <c r="AD13" s="60" t="s">
        <v>9</v>
      </c>
      <c r="AE13" s="6"/>
      <c r="AF13" s="51" t="s">
        <v>5</v>
      </c>
      <c r="AG13" s="51"/>
      <c r="AH13" s="51"/>
      <c r="AI13" s="51"/>
      <c r="AJ13" s="58" t="str">
        <f>IF(E13="","",ROUND((E13+I13+N13+S13+W13+AB13)/60,1))</f>
        <v/>
      </c>
      <c r="AK13" s="166"/>
      <c r="AL13" s="61"/>
      <c r="AM13" s="172" t="s">
        <v>29</v>
      </c>
      <c r="AN13" s="172"/>
      <c r="AO13" s="172"/>
      <c r="AP13" s="180"/>
      <c r="AQ13" s="185" t="str">
        <f>IF(AJ13="","",IF(AJ13&lt;3,3,ROUND(AJ13,0)))</f>
        <v/>
      </c>
      <c r="AR13" s="185"/>
      <c r="AS13" s="185"/>
      <c r="AT13" s="178" t="s">
        <v>10</v>
      </c>
      <c r="AU13" s="192"/>
      <c r="AV13" s="6"/>
    </row>
    <row r="14" spans="2:58">
      <c r="B14" s="12"/>
      <c r="C14" s="26" t="s">
        <v>38</v>
      </c>
      <c r="D14" s="26"/>
      <c r="E14" s="26"/>
      <c r="F14" s="26"/>
      <c r="G14" s="26"/>
      <c r="H14" s="26"/>
      <c r="I14" s="72"/>
      <c r="J14" s="72"/>
      <c r="M14" s="87" t="s">
        <v>62</v>
      </c>
      <c r="N14" s="87"/>
      <c r="O14" s="87"/>
      <c r="P14" s="87"/>
      <c r="Q14" s="2"/>
      <c r="R14" s="87" t="s">
        <v>79</v>
      </c>
      <c r="S14" s="87"/>
      <c r="T14" s="87"/>
      <c r="U14" s="87"/>
      <c r="AA14" s="128" t="s">
        <v>48</v>
      </c>
      <c r="AB14" s="128"/>
      <c r="AC14" s="128"/>
      <c r="AD14" s="128"/>
      <c r="AE14" s="72"/>
      <c r="AH14" s="24"/>
      <c r="AI14" s="154"/>
      <c r="AJ14" s="158" t="s">
        <v>30</v>
      </c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93"/>
      <c r="AV14" s="6"/>
    </row>
    <row r="15" spans="2:58">
      <c r="B15" s="12"/>
      <c r="AH15" s="24"/>
      <c r="AI15" s="154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93"/>
      <c r="AV15" s="6"/>
    </row>
    <row r="16" spans="2:58" ht="5.0999999999999996" customHeight="1">
      <c r="B16" s="13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152"/>
      <c r="AI16" s="27"/>
      <c r="AJ16" s="27"/>
      <c r="AK16" s="27"/>
      <c r="AL16" s="27"/>
      <c r="AM16" s="27"/>
      <c r="AN16" s="27"/>
      <c r="AO16" s="27"/>
      <c r="AP16" s="30"/>
      <c r="AQ16" s="30"/>
      <c r="AR16" s="27"/>
      <c r="AS16" s="27"/>
      <c r="AT16" s="190"/>
      <c r="AU16" s="194"/>
      <c r="AV16" s="6"/>
    </row>
    <row r="17" spans="2:49" ht="24.15">
      <c r="B17" s="14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14"/>
      <c r="AI17" s="5"/>
      <c r="AJ17" s="5"/>
      <c r="AK17" s="5"/>
      <c r="AL17" s="5"/>
      <c r="AM17" s="5"/>
      <c r="AN17" s="5"/>
      <c r="AO17" s="5"/>
      <c r="AP17" s="6"/>
      <c r="AQ17" s="6"/>
      <c r="AR17" s="5"/>
      <c r="AS17" s="5"/>
      <c r="AT17" s="42"/>
      <c r="AU17" s="42"/>
      <c r="AV17" s="6"/>
    </row>
    <row r="18" spans="2:49" ht="13.95">
      <c r="B18" s="7" t="s">
        <v>49</v>
      </c>
      <c r="C18" s="21"/>
      <c r="D18" s="21"/>
      <c r="E18" s="21"/>
      <c r="F18" s="21"/>
      <c r="G18" s="21"/>
      <c r="H18" s="63"/>
      <c r="I18" s="5"/>
      <c r="J18" s="78" t="s">
        <v>51</v>
      </c>
      <c r="K18" s="78"/>
      <c r="L18" s="78"/>
      <c r="M18" s="78"/>
      <c r="N18" s="78"/>
      <c r="O18" s="78"/>
      <c r="P18" s="78"/>
      <c r="Q18" s="78"/>
      <c r="R18" s="78"/>
      <c r="S18" s="78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6"/>
      <c r="AS18" s="6"/>
      <c r="AT18" s="6"/>
      <c r="AU18" s="6"/>
      <c r="AV18" s="6"/>
    </row>
    <row r="19" spans="2:49">
      <c r="B19" s="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2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2"/>
      <c r="AI19" s="47"/>
      <c r="AJ19" s="47"/>
      <c r="AK19" s="47"/>
      <c r="AL19" s="47"/>
      <c r="AM19" s="47"/>
      <c r="AN19" s="47"/>
      <c r="AO19" s="47"/>
      <c r="AP19" s="47"/>
      <c r="AQ19" s="47"/>
      <c r="AR19" s="22"/>
      <c r="AS19" s="22"/>
      <c r="AT19" s="22"/>
      <c r="AU19" s="191"/>
      <c r="AV19" s="6"/>
    </row>
    <row r="20" spans="2:49">
      <c r="B20" s="9" t="s">
        <v>1</v>
      </c>
      <c r="C20" s="23"/>
      <c r="D20" s="34" t="s">
        <v>55</v>
      </c>
      <c r="E20" s="34"/>
      <c r="F20" s="34"/>
      <c r="G20" s="34"/>
      <c r="H20" s="64" t="s">
        <v>2</v>
      </c>
      <c r="I20" s="73" t="s">
        <v>57</v>
      </c>
      <c r="J20" s="73"/>
      <c r="K20" s="73"/>
      <c r="L20" s="64" t="s">
        <v>2</v>
      </c>
      <c r="M20" s="34" t="s">
        <v>55</v>
      </c>
      <c r="N20" s="34"/>
      <c r="O20" s="34"/>
      <c r="P20" s="34"/>
      <c r="Q20" s="34"/>
      <c r="R20" s="64" t="s">
        <v>2</v>
      </c>
      <c r="S20" s="34" t="s">
        <v>55</v>
      </c>
      <c r="T20" s="34"/>
      <c r="U20" s="34"/>
      <c r="V20" s="34"/>
      <c r="W20" s="64" t="s">
        <v>2</v>
      </c>
      <c r="X20" s="73" t="s">
        <v>57</v>
      </c>
      <c r="Y20" s="73"/>
      <c r="Z20" s="73"/>
      <c r="AA20" s="64" t="s">
        <v>2</v>
      </c>
      <c r="AB20" s="34" t="s">
        <v>55</v>
      </c>
      <c r="AC20" s="34"/>
      <c r="AD20" s="34"/>
      <c r="AE20" s="34"/>
      <c r="AF20" s="64"/>
      <c r="AG20" s="73" t="s">
        <v>7</v>
      </c>
      <c r="AH20" s="73"/>
      <c r="AI20" s="73" t="s">
        <v>50</v>
      </c>
      <c r="AJ20" s="73"/>
      <c r="AK20" s="73"/>
      <c r="AL20" s="46"/>
      <c r="AM20" s="46"/>
      <c r="AN20" s="176"/>
      <c r="AO20" s="5"/>
      <c r="AP20" s="5"/>
      <c r="AQ20" s="5"/>
      <c r="AR20" s="5"/>
      <c r="AS20" s="5"/>
      <c r="AT20" s="5"/>
      <c r="AU20" s="5"/>
      <c r="AV20" s="15"/>
      <c r="AW20" s="5"/>
    </row>
    <row r="21" spans="2:49">
      <c r="B21" s="15"/>
      <c r="C21" s="29"/>
      <c r="F21" s="29"/>
      <c r="G21" s="29"/>
      <c r="H21" s="65"/>
      <c r="I21" s="65"/>
      <c r="J21" s="65"/>
      <c r="K21" s="65"/>
      <c r="L21" s="29"/>
      <c r="M21" s="29"/>
      <c r="N21" s="29"/>
      <c r="O21" s="29"/>
      <c r="P21" s="29"/>
      <c r="Q21" s="65"/>
      <c r="R21" s="65"/>
      <c r="S21" s="29"/>
      <c r="T21" s="29"/>
      <c r="U21" s="29"/>
      <c r="V21" s="29"/>
      <c r="W21" s="29"/>
      <c r="X21" s="65"/>
      <c r="Y21" s="65"/>
      <c r="Z21" s="65"/>
      <c r="AA21" s="65"/>
      <c r="AB21" s="29"/>
      <c r="AC21" s="29"/>
      <c r="AD21" s="29"/>
      <c r="AE21" s="29"/>
      <c r="AF21" s="29"/>
      <c r="AG21" s="24"/>
      <c r="AH21" s="5"/>
      <c r="AI21" s="35"/>
      <c r="AJ21" s="35" t="s">
        <v>47</v>
      </c>
      <c r="AK21" s="5"/>
      <c r="AL21" s="6"/>
      <c r="AM21" s="6"/>
      <c r="AN21" s="5"/>
      <c r="AO21" s="179"/>
      <c r="AP21" s="182" t="s">
        <v>31</v>
      </c>
      <c r="AQ21" s="182"/>
      <c r="AR21" s="6"/>
      <c r="AU21" s="192"/>
      <c r="AV21" s="6"/>
    </row>
    <row r="22" spans="2:49" ht="19.2">
      <c r="B22" s="11" t="s">
        <v>18</v>
      </c>
      <c r="C22" s="25"/>
      <c r="E22" s="49"/>
      <c r="F22" s="57"/>
      <c r="G22" s="60" t="s">
        <v>6</v>
      </c>
      <c r="H22" s="5" t="s">
        <v>2</v>
      </c>
      <c r="I22" s="74">
        <v>19.600000000000001</v>
      </c>
      <c r="J22" s="74"/>
      <c r="K22" s="60" t="s">
        <v>6</v>
      </c>
      <c r="L22" s="5" t="s">
        <v>2</v>
      </c>
      <c r="M22" s="5"/>
      <c r="N22" s="49"/>
      <c r="O22" s="57"/>
      <c r="P22" s="60" t="s">
        <v>6</v>
      </c>
      <c r="R22" s="5" t="s">
        <v>2</v>
      </c>
      <c r="T22" s="48"/>
      <c r="U22" s="56"/>
      <c r="V22" s="60" t="s">
        <v>6</v>
      </c>
      <c r="W22" s="5" t="s">
        <v>2</v>
      </c>
      <c r="X22" s="74">
        <v>22.3</v>
      </c>
      <c r="Y22" s="74"/>
      <c r="Z22" s="60" t="s">
        <v>6</v>
      </c>
      <c r="AA22" s="5" t="s">
        <v>2</v>
      </c>
      <c r="AC22" s="48"/>
      <c r="AD22" s="56"/>
      <c r="AE22" s="60" t="s">
        <v>6</v>
      </c>
      <c r="AG22" s="23" t="s">
        <v>12</v>
      </c>
      <c r="AH22" s="23"/>
      <c r="AI22" s="155" t="str">
        <f>IF(E22="","",E22+I22+N22+T22+X22+AC22)</f>
        <v/>
      </c>
      <c r="AJ22" s="159"/>
      <c r="AK22" s="167"/>
      <c r="AL22" s="172" t="s">
        <v>29</v>
      </c>
      <c r="AM22" s="172"/>
      <c r="AN22" s="172"/>
      <c r="AO22" s="180"/>
      <c r="AP22" s="183" t="str">
        <f>IF(AI22="","",ROUNDUP(AI22,-1))</f>
        <v/>
      </c>
      <c r="AQ22" s="186"/>
      <c r="AR22" s="188"/>
      <c r="AS22" s="189" t="s">
        <v>6</v>
      </c>
      <c r="AU22" s="192"/>
      <c r="AV22" s="6"/>
    </row>
    <row r="23" spans="2:49">
      <c r="B23" s="15"/>
      <c r="C23" s="26" t="s">
        <v>38</v>
      </c>
      <c r="D23" s="26"/>
      <c r="E23" s="26"/>
      <c r="F23" s="26"/>
      <c r="G23" s="26"/>
      <c r="H23" s="26"/>
      <c r="I23" s="72"/>
      <c r="J23" s="72"/>
      <c r="M23" s="87" t="s">
        <v>62</v>
      </c>
      <c r="N23" s="87"/>
      <c r="O23" s="87"/>
      <c r="P23" s="87"/>
      <c r="Q23" s="2"/>
      <c r="R23" s="87" t="s">
        <v>79</v>
      </c>
      <c r="S23" s="87"/>
      <c r="T23" s="87"/>
      <c r="U23" s="87"/>
      <c r="AA23" s="128" t="s">
        <v>48</v>
      </c>
      <c r="AB23" s="128"/>
      <c r="AC23" s="128"/>
      <c r="AD23" s="128"/>
      <c r="AE23" s="72"/>
      <c r="AF23" s="24"/>
      <c r="AG23" s="5"/>
      <c r="AH23" s="5"/>
      <c r="AI23" s="5"/>
      <c r="AJ23" s="160" t="s">
        <v>43</v>
      </c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92"/>
      <c r="AV23" s="6"/>
    </row>
    <row r="24" spans="2:49">
      <c r="B24" s="15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5"/>
      <c r="R24" s="5"/>
      <c r="S24" s="24"/>
      <c r="T24" s="24"/>
      <c r="U24" s="24"/>
      <c r="V24" s="24"/>
      <c r="W24" s="24"/>
      <c r="X24" s="24"/>
      <c r="Y24" s="24"/>
      <c r="Z24" s="24"/>
      <c r="AC24" s="24"/>
      <c r="AD24" s="24"/>
      <c r="AE24" s="24"/>
      <c r="AF24" s="24"/>
      <c r="AG24" s="5"/>
      <c r="AH24" s="5"/>
      <c r="AI24" s="5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92"/>
      <c r="AV24" s="6"/>
    </row>
    <row r="25" spans="2:49" ht="5.0999999999999996" customHeight="1">
      <c r="B25" s="16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95"/>
      <c r="AV25" s="6"/>
    </row>
    <row r="26" spans="2:49" ht="13.95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6"/>
      <c r="AS26" s="6"/>
      <c r="AT26" s="6"/>
      <c r="AU26" s="6"/>
      <c r="AV26" s="6"/>
    </row>
    <row r="27" spans="2:49" ht="13.95">
      <c r="B27" s="7" t="s">
        <v>8</v>
      </c>
      <c r="C27" s="21"/>
      <c r="D27" s="21"/>
      <c r="E27" s="21"/>
      <c r="F27" s="21"/>
      <c r="G27" s="21"/>
      <c r="H27" s="63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6"/>
    </row>
    <row r="28" spans="2:49" ht="5.0999999999999996" customHeight="1">
      <c r="B28" s="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2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2"/>
      <c r="AI28" s="47"/>
      <c r="AJ28" s="47"/>
      <c r="AK28" s="47"/>
      <c r="AL28" s="47"/>
      <c r="AM28" s="47"/>
      <c r="AN28" s="47"/>
      <c r="AO28" s="47"/>
      <c r="AP28" s="47"/>
      <c r="AQ28" s="47"/>
      <c r="AR28" s="22"/>
      <c r="AS28" s="22"/>
      <c r="AT28" s="22"/>
      <c r="AU28" s="191"/>
      <c r="AV28" s="6"/>
    </row>
    <row r="29" spans="2:49">
      <c r="B29" s="15"/>
      <c r="C29" s="6"/>
      <c r="E29" s="50" t="s">
        <v>11</v>
      </c>
      <c r="F29" s="50"/>
      <c r="G29" s="50"/>
      <c r="H29" s="50"/>
      <c r="J29" s="5"/>
      <c r="K29" s="79"/>
      <c r="L29" s="79"/>
      <c r="M29" s="79"/>
      <c r="N29" s="79"/>
      <c r="O29" s="79"/>
      <c r="P29" s="79"/>
      <c r="R29" s="98" t="s">
        <v>50</v>
      </c>
      <c r="S29" s="98"/>
      <c r="T29" s="98"/>
      <c r="U29" s="98"/>
      <c r="V29" s="79"/>
      <c r="W29" s="79"/>
      <c r="X29" s="79"/>
      <c r="Y29" s="79"/>
      <c r="Z29" s="79"/>
      <c r="AA29" s="129"/>
      <c r="AB29" s="129"/>
      <c r="AC29" s="5"/>
      <c r="AD29" s="5"/>
      <c r="AE29" s="5"/>
      <c r="AF29" s="5"/>
      <c r="AG29" s="73" t="s">
        <v>53</v>
      </c>
      <c r="AH29" s="73"/>
      <c r="AI29" s="73"/>
      <c r="AJ29" s="73"/>
      <c r="AK29" s="73"/>
      <c r="AL29" s="73"/>
      <c r="AM29" s="6"/>
      <c r="AN29" s="6"/>
      <c r="AO29" s="6"/>
      <c r="AT29" s="6"/>
      <c r="AU29" s="192"/>
      <c r="AV29" s="6"/>
    </row>
    <row r="30" spans="2:49">
      <c r="B30" s="15"/>
      <c r="D30" s="6"/>
      <c r="E30" s="6"/>
      <c r="F30" s="35" t="s">
        <v>17</v>
      </c>
      <c r="G30" s="35"/>
      <c r="H30" s="66" t="s">
        <v>15</v>
      </c>
      <c r="I30" s="66"/>
      <c r="J30" s="66"/>
      <c r="K30" s="80" t="s">
        <v>19</v>
      </c>
      <c r="L30" s="80"/>
      <c r="M30" s="80"/>
      <c r="N30" s="80"/>
      <c r="O30" s="80"/>
      <c r="P30" s="80"/>
      <c r="Q30" s="79"/>
      <c r="S30" s="99" t="s">
        <v>31</v>
      </c>
      <c r="T30" s="99"/>
      <c r="U30" s="79"/>
      <c r="V30" s="80" t="s">
        <v>20</v>
      </c>
      <c r="W30" s="80"/>
      <c r="X30" s="80"/>
      <c r="Y30" s="80"/>
      <c r="Z30" s="80"/>
      <c r="AA30" s="80"/>
      <c r="AB30" s="79"/>
      <c r="AC30" s="5"/>
      <c r="AD30" s="5"/>
      <c r="AE30" s="5"/>
      <c r="AF30" s="5"/>
      <c r="AG30" s="99" t="s">
        <v>0</v>
      </c>
      <c r="AH30" s="99"/>
      <c r="AI30" s="99"/>
      <c r="AJ30" s="99"/>
      <c r="AK30" s="99"/>
      <c r="AL30" s="99"/>
      <c r="AM30" s="177"/>
      <c r="AN30" s="177"/>
      <c r="AO30" s="6"/>
      <c r="AT30" s="5"/>
      <c r="AU30" s="192"/>
      <c r="AV30" s="6"/>
    </row>
    <row r="31" spans="2:49" ht="16.2">
      <c r="B31" s="15"/>
      <c r="C31" s="6"/>
      <c r="D31" s="6" t="s">
        <v>3</v>
      </c>
      <c r="E31" s="51" t="s">
        <v>1</v>
      </c>
      <c r="F31" s="58" t="str">
        <f>AQ13</f>
        <v/>
      </c>
      <c r="G31" s="61"/>
      <c r="H31" s="5" t="s">
        <v>2</v>
      </c>
      <c r="I31" s="76" t="s">
        <v>36</v>
      </c>
      <c r="J31" s="5" t="s">
        <v>13</v>
      </c>
      <c r="K31" s="81" t="s">
        <v>22</v>
      </c>
      <c r="L31" s="85"/>
      <c r="M31" s="88"/>
      <c r="N31" s="88"/>
      <c r="O31" s="93"/>
      <c r="P31" s="98" t="s">
        <v>14</v>
      </c>
      <c r="Q31" s="5" t="s">
        <v>2</v>
      </c>
      <c r="R31" s="5"/>
      <c r="S31" s="112" t="str">
        <f>AP22</f>
        <v/>
      </c>
      <c r="T31" s="116"/>
      <c r="U31" s="118" t="s">
        <v>6</v>
      </c>
      <c r="V31" s="81" t="s">
        <v>22</v>
      </c>
      <c r="W31" s="85"/>
      <c r="X31" s="88"/>
      <c r="Y31" s="88"/>
      <c r="Z31" s="93"/>
      <c r="AA31" s="98" t="s">
        <v>14</v>
      </c>
      <c r="AB31" s="129" t="s">
        <v>16</v>
      </c>
      <c r="AC31" s="23"/>
      <c r="AD31" s="101" t="s">
        <v>41</v>
      </c>
      <c r="AE31" s="101"/>
      <c r="AF31" s="5"/>
      <c r="AG31" s="151" t="str">
        <f>IF(F31="","",(F31+I31)*L31+S31*W31)</f>
        <v/>
      </c>
      <c r="AH31" s="153"/>
      <c r="AI31" s="153"/>
      <c r="AJ31" s="153"/>
      <c r="AK31" s="153"/>
      <c r="AL31" s="173"/>
      <c r="AM31" s="98" t="s">
        <v>14</v>
      </c>
      <c r="AN31" s="50" t="s">
        <v>23</v>
      </c>
      <c r="AO31" s="50"/>
      <c r="AP31" s="50"/>
      <c r="AT31" s="6"/>
      <c r="AU31" s="192"/>
      <c r="AV31" s="6"/>
    </row>
    <row r="32" spans="2:49">
      <c r="B32" s="15"/>
      <c r="C32" s="6"/>
      <c r="D32" s="5"/>
      <c r="E32" s="5"/>
      <c r="F32" s="5"/>
      <c r="G32" s="5"/>
      <c r="H32" s="6"/>
      <c r="I32" s="6"/>
      <c r="J32" s="6"/>
      <c r="K32" s="82" t="s">
        <v>89</v>
      </c>
      <c r="L32" s="82"/>
      <c r="M32" s="82"/>
      <c r="N32" s="82"/>
      <c r="O32" s="82"/>
      <c r="P32" s="82"/>
      <c r="Q32" s="79"/>
      <c r="R32" s="79"/>
      <c r="S32" s="79"/>
      <c r="T32" s="79"/>
      <c r="U32" s="79"/>
      <c r="V32" s="82" t="s">
        <v>90</v>
      </c>
      <c r="W32" s="82"/>
      <c r="X32" s="82"/>
      <c r="Y32" s="82"/>
      <c r="Z32" s="82"/>
      <c r="AA32" s="82"/>
      <c r="AB32" s="79"/>
      <c r="AC32" s="6"/>
      <c r="AD32" s="6"/>
      <c r="AE32" s="6"/>
      <c r="AF32" s="6"/>
      <c r="AG32" s="24"/>
      <c r="AH32" s="24"/>
      <c r="AI32" s="156"/>
      <c r="AJ32" s="156"/>
      <c r="AK32" s="24"/>
      <c r="AL32" s="24"/>
      <c r="AM32" s="6"/>
      <c r="AN32" s="6"/>
      <c r="AO32" s="6"/>
      <c r="AT32" s="6"/>
      <c r="AU32" s="192"/>
      <c r="AV32" s="6"/>
    </row>
    <row r="33" spans="2:50" ht="5.0999999999999996" customHeight="1">
      <c r="B33" s="17"/>
      <c r="C33" s="30"/>
      <c r="D33" s="30"/>
      <c r="E33" s="27"/>
      <c r="F33" s="27"/>
      <c r="G33" s="27"/>
      <c r="H33" s="27"/>
      <c r="I33" s="27"/>
      <c r="J33" s="27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195"/>
      <c r="AV33" s="6"/>
    </row>
    <row r="34" spans="2:50" ht="13.95">
      <c r="B34" s="6"/>
      <c r="C34" s="6"/>
      <c r="D34" s="6"/>
      <c r="E34" s="5"/>
      <c r="F34" s="5"/>
      <c r="G34" s="5"/>
      <c r="H34" s="5"/>
      <c r="I34" s="5"/>
      <c r="J34" s="5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</row>
    <row r="35" spans="2:50" s="1" customFormat="1" ht="13.95">
      <c r="B35" s="18" t="s">
        <v>58</v>
      </c>
      <c r="C35" s="31"/>
      <c r="D35" s="31"/>
      <c r="E35" s="31"/>
      <c r="F35" s="31"/>
      <c r="G35" s="31"/>
      <c r="H35" s="6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</row>
    <row r="36" spans="2:50" s="1" customFormat="1" ht="5.0999999999999996" customHeight="1">
      <c r="B36" s="10"/>
      <c r="L36" s="35"/>
      <c r="M36" s="35"/>
      <c r="N36" s="35"/>
      <c r="O36" s="35"/>
      <c r="P36" s="35"/>
      <c r="Q36" s="35"/>
      <c r="R36" s="35"/>
      <c r="S36" s="35"/>
      <c r="T36" s="117"/>
      <c r="V36" s="90"/>
      <c r="W36" s="90"/>
      <c r="X36" s="90"/>
      <c r="Y36" s="90"/>
      <c r="Z36" s="90"/>
      <c r="AC36" s="35"/>
      <c r="AD36" s="35"/>
      <c r="AE36" s="35"/>
      <c r="AF36" s="35"/>
      <c r="AG36" s="35"/>
      <c r="AH36" s="35"/>
      <c r="AI36" s="35"/>
      <c r="AJ36" s="35"/>
      <c r="AU36" s="192"/>
    </row>
    <row r="37" spans="2:50" s="1" customFormat="1">
      <c r="B37" s="10"/>
      <c r="D37" s="35" t="s">
        <v>33</v>
      </c>
      <c r="E37" s="35"/>
      <c r="F37" s="35"/>
      <c r="G37" s="35"/>
      <c r="H37" s="35"/>
      <c r="I37" s="35"/>
      <c r="J37" s="35"/>
      <c r="K37" s="35"/>
      <c r="L37" s="33"/>
      <c r="M37" s="33"/>
      <c r="N37" s="90"/>
      <c r="P37" s="99" t="s">
        <v>21</v>
      </c>
      <c r="Q37" s="99"/>
      <c r="R37" s="99"/>
      <c r="S37" s="99"/>
      <c r="T37" s="33"/>
      <c r="Z37" s="109"/>
      <c r="AA37" s="109"/>
      <c r="AB37" s="109"/>
      <c r="AC37" s="137" t="s">
        <v>86</v>
      </c>
      <c r="AD37" s="137"/>
      <c r="AE37" s="137"/>
      <c r="AF37" s="137"/>
      <c r="AG37" s="137"/>
      <c r="AH37" s="137"/>
      <c r="AI37" s="137"/>
      <c r="AJ37" s="137"/>
      <c r="AK37" s="137"/>
      <c r="AL37" s="137"/>
      <c r="AM37" s="109"/>
      <c r="AN37" s="109"/>
      <c r="AO37" s="109"/>
      <c r="AP37" s="109"/>
      <c r="AQ37" s="109"/>
      <c r="AR37" s="109"/>
      <c r="AS37" s="109"/>
      <c r="AU37" s="192"/>
      <c r="AX37" s="1" t="s">
        <v>75</v>
      </c>
    </row>
    <row r="38" spans="2:50" s="1" customFormat="1" ht="14.4">
      <c r="B38" s="10"/>
      <c r="D38" s="36">
        <f>AI6</f>
        <v>234</v>
      </c>
      <c r="E38" s="36"/>
      <c r="F38" s="36"/>
      <c r="G38" s="36"/>
      <c r="H38" s="36"/>
      <c r="I38" s="36"/>
      <c r="J38" s="36"/>
      <c r="K38" s="36"/>
      <c r="L38" s="50" t="s">
        <v>25</v>
      </c>
      <c r="M38" s="89"/>
      <c r="N38" s="23" t="s">
        <v>22</v>
      </c>
      <c r="P38" s="100"/>
      <c r="Q38" s="104"/>
      <c r="R38" s="104"/>
      <c r="S38" s="113"/>
      <c r="T38" s="89" t="s">
        <v>54</v>
      </c>
      <c r="V38" s="1" t="s">
        <v>22</v>
      </c>
      <c r="W38" s="94"/>
      <c r="X38" s="101">
        <v>1.4</v>
      </c>
      <c r="Y38" s="101"/>
      <c r="Z38" s="101"/>
      <c r="AA38" s="89"/>
      <c r="AB38" s="89" t="s">
        <v>41</v>
      </c>
      <c r="AD38" s="41" t="str">
        <f>IF(P38="","",ROUNDDOWN(D38*P38/100*X38,0))</f>
        <v/>
      </c>
      <c r="AE38" s="52"/>
      <c r="AF38" s="52"/>
      <c r="AG38" s="52"/>
      <c r="AH38" s="52"/>
      <c r="AI38" s="52"/>
      <c r="AJ38" s="52"/>
      <c r="AK38" s="83"/>
      <c r="AL38" s="50" t="s">
        <v>25</v>
      </c>
      <c r="AM38" s="89"/>
      <c r="AN38" s="89"/>
      <c r="AO38" s="89"/>
      <c r="AP38" s="89"/>
      <c r="AQ38" s="89"/>
      <c r="AR38" s="89"/>
      <c r="AS38" s="50"/>
      <c r="AT38" s="29"/>
      <c r="AU38" s="192"/>
      <c r="AX38" s="1" t="s">
        <v>69</v>
      </c>
    </row>
    <row r="39" spans="2:50" s="1" customFormat="1">
      <c r="B39" s="10"/>
      <c r="D39" s="37"/>
      <c r="E39" s="37"/>
      <c r="F39" s="37"/>
      <c r="G39" s="37"/>
      <c r="H39" s="37"/>
      <c r="I39" s="37"/>
      <c r="J39" s="37"/>
      <c r="K39" s="37"/>
      <c r="L39" s="50"/>
      <c r="M39" s="8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37"/>
      <c r="AD39" s="29"/>
      <c r="AE39" s="29"/>
      <c r="AF39" s="29"/>
      <c r="AG39" s="29"/>
      <c r="AH39" s="29"/>
      <c r="AI39" s="29"/>
      <c r="AJ39" s="29"/>
      <c r="AK39" s="168" t="s">
        <v>87</v>
      </c>
      <c r="AL39" s="29"/>
      <c r="AM39" s="29"/>
      <c r="AN39" s="29"/>
      <c r="AO39" s="29"/>
      <c r="AP39" s="29"/>
      <c r="AQ39" s="29"/>
      <c r="AR39" s="29"/>
      <c r="AS39" s="37"/>
      <c r="AT39" s="29"/>
      <c r="AU39" s="192"/>
    </row>
    <row r="40" spans="2:50" s="1" customFormat="1">
      <c r="B40" s="10"/>
      <c r="D40" s="38" t="s">
        <v>75</v>
      </c>
      <c r="E40" s="33"/>
      <c r="F40" s="33"/>
      <c r="G40" s="33"/>
      <c r="H40" s="33"/>
      <c r="I40" s="33"/>
      <c r="J40" s="33"/>
      <c r="K40" s="33"/>
      <c r="L40" s="33"/>
      <c r="M40" s="33"/>
      <c r="N40" s="33"/>
      <c r="R40" s="107"/>
      <c r="S40" s="89"/>
      <c r="T40" s="23"/>
      <c r="U40" s="82"/>
      <c r="Z40" s="126"/>
      <c r="AA40" s="126"/>
      <c r="AB40" s="126"/>
      <c r="AC40" s="126"/>
      <c r="AD40" s="126"/>
      <c r="AE40" s="126"/>
      <c r="AF40" s="126"/>
      <c r="AG40" s="126"/>
      <c r="AH40" s="126"/>
      <c r="AI40" s="126"/>
      <c r="AJ40" s="126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192"/>
    </row>
    <row r="41" spans="2:50" s="1" customFormat="1" ht="5.0999999999999996" customHeight="1">
      <c r="B41" s="17"/>
      <c r="C41" s="30"/>
      <c r="D41" s="30"/>
      <c r="E41" s="27"/>
      <c r="F41" s="27"/>
      <c r="G41" s="27"/>
      <c r="H41" s="27"/>
      <c r="I41" s="27"/>
      <c r="J41" s="30"/>
      <c r="K41" s="30"/>
      <c r="L41" s="30"/>
      <c r="M41" s="30"/>
      <c r="N41" s="30"/>
      <c r="O41" s="30"/>
      <c r="P41" s="30"/>
      <c r="Q41" s="30"/>
      <c r="R41" s="108"/>
      <c r="S41" s="108"/>
      <c r="T41" s="108"/>
      <c r="U41" s="108"/>
      <c r="V41" s="108"/>
      <c r="W41" s="108"/>
      <c r="X41" s="108"/>
      <c r="Y41" s="108"/>
      <c r="Z41" s="108"/>
      <c r="AA41" s="130"/>
      <c r="AB41" s="130"/>
      <c r="AC41" s="130"/>
      <c r="AD41" s="130"/>
      <c r="AE41" s="130"/>
      <c r="AF41" s="130"/>
      <c r="AG41" s="130"/>
      <c r="AH41" s="1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195"/>
    </row>
    <row r="42" spans="2:50" s="1" customFormat="1" ht="13.95">
      <c r="E42" s="5"/>
      <c r="F42" s="5"/>
      <c r="G42" s="5"/>
      <c r="H42" s="5"/>
      <c r="I42" s="5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</row>
    <row r="43" spans="2:50" s="1" customFormat="1" ht="13.95">
      <c r="B43" s="19" t="s">
        <v>66</v>
      </c>
      <c r="C43" s="32"/>
      <c r="D43" s="32"/>
      <c r="E43" s="32"/>
      <c r="F43" s="32"/>
      <c r="G43" s="32"/>
      <c r="H43" s="32"/>
      <c r="I43" s="32"/>
      <c r="J43" s="32"/>
      <c r="K43" s="32"/>
      <c r="L43" s="68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</row>
    <row r="44" spans="2:50" s="1" customFormat="1" ht="5.0999999999999996" customHeight="1">
      <c r="B44" s="10"/>
      <c r="L44" s="35"/>
      <c r="M44" s="35"/>
      <c r="N44" s="35"/>
      <c r="O44" s="35"/>
      <c r="P44" s="35"/>
      <c r="Q44" s="35"/>
      <c r="R44" s="35"/>
      <c r="S44" s="35"/>
      <c r="T44" s="117"/>
      <c r="V44" s="90"/>
      <c r="W44" s="90"/>
      <c r="X44" s="90"/>
      <c r="Y44" s="90"/>
      <c r="Z44" s="90"/>
      <c r="AC44" s="35"/>
      <c r="AD44" s="35"/>
      <c r="AE44" s="35"/>
      <c r="AF44" s="35"/>
      <c r="AG44" s="35"/>
      <c r="AH44" s="35"/>
      <c r="AI44" s="35"/>
      <c r="AJ44" s="35"/>
      <c r="AU44" s="192"/>
    </row>
    <row r="45" spans="2:50" s="1" customFormat="1">
      <c r="B45" s="10"/>
      <c r="D45" s="6" t="s">
        <v>46</v>
      </c>
      <c r="L45" s="35"/>
      <c r="M45" s="35"/>
      <c r="N45" s="35"/>
      <c r="O45" s="35"/>
      <c r="P45" s="35"/>
      <c r="Q45" s="35"/>
      <c r="R45" s="35"/>
      <c r="S45" s="35"/>
      <c r="T45" s="117"/>
      <c r="V45" s="90"/>
      <c r="W45" s="90"/>
      <c r="X45" s="90"/>
      <c r="Y45" s="90"/>
      <c r="Z45" s="90"/>
      <c r="AC45" s="35"/>
      <c r="AD45" s="35"/>
      <c r="AE45" s="35"/>
      <c r="AF45" s="35"/>
      <c r="AG45" s="35"/>
      <c r="AH45" s="35"/>
      <c r="AI45" s="35"/>
      <c r="AJ45" s="35"/>
      <c r="AU45" s="192"/>
    </row>
    <row r="46" spans="2:50" s="1" customFormat="1">
      <c r="B46" s="10"/>
      <c r="L46" s="35"/>
      <c r="M46" s="35"/>
      <c r="N46" s="35"/>
      <c r="O46" s="35"/>
      <c r="P46" s="35"/>
      <c r="Q46" s="35"/>
      <c r="R46" s="35"/>
      <c r="S46" s="35"/>
      <c r="T46" s="117"/>
      <c r="V46" s="90"/>
      <c r="W46" s="90"/>
      <c r="X46" s="90"/>
      <c r="Y46" s="90"/>
      <c r="Z46" s="90"/>
      <c r="AC46" s="35"/>
      <c r="AD46" s="35"/>
      <c r="AE46" s="35"/>
      <c r="AF46" s="35"/>
      <c r="AG46" s="35"/>
      <c r="AH46" s="35"/>
      <c r="AI46" s="35"/>
      <c r="AJ46" s="35"/>
      <c r="AU46" s="192"/>
    </row>
    <row r="47" spans="2:50" s="1" customFormat="1">
      <c r="B47" s="10"/>
      <c r="D47" s="35" t="s">
        <v>39</v>
      </c>
      <c r="E47" s="35"/>
      <c r="F47" s="35"/>
      <c r="G47" s="35"/>
      <c r="H47" s="35"/>
      <c r="I47" s="35"/>
      <c r="J47" s="35"/>
      <c r="K47" s="35"/>
      <c r="L47" s="33"/>
      <c r="M47" s="33"/>
      <c r="R47" s="109"/>
      <c r="S47" s="109"/>
      <c r="T47" s="90"/>
      <c r="V47" s="99" t="s">
        <v>21</v>
      </c>
      <c r="W47" s="99"/>
      <c r="X47" s="99"/>
      <c r="Y47" s="99"/>
      <c r="Z47" s="33"/>
      <c r="AB47" s="109"/>
      <c r="AD47" s="140" t="s">
        <v>64</v>
      </c>
      <c r="AE47" s="140"/>
      <c r="AF47" s="140"/>
      <c r="AG47" s="140"/>
      <c r="AH47" s="140"/>
      <c r="AI47" s="140"/>
      <c r="AJ47" s="140"/>
      <c r="AK47" s="140"/>
      <c r="AL47" s="33"/>
      <c r="AU47" s="192"/>
    </row>
    <row r="48" spans="2:50" s="1" customFormat="1" ht="14.4">
      <c r="B48" s="10"/>
      <c r="D48" s="39" t="str">
        <f>IF(AG31="","",AG31)</f>
        <v/>
      </c>
      <c r="E48" s="39"/>
      <c r="F48" s="39"/>
      <c r="G48" s="39"/>
      <c r="H48" s="39"/>
      <c r="I48" s="39"/>
      <c r="J48" s="39"/>
      <c r="K48" s="39"/>
      <c r="L48" s="50" t="s">
        <v>14</v>
      </c>
      <c r="N48" s="1" t="s">
        <v>22</v>
      </c>
      <c r="O48" s="94"/>
      <c r="P48" s="101">
        <f>IF(D38="","",D38)</f>
        <v>234</v>
      </c>
      <c r="Q48" s="101"/>
      <c r="R48" s="101"/>
      <c r="S48" s="89"/>
      <c r="T48" s="23" t="s">
        <v>22</v>
      </c>
      <c r="V48" s="121" t="str">
        <f>IF(P38="","",P38)</f>
        <v/>
      </c>
      <c r="W48" s="123"/>
      <c r="X48" s="123"/>
      <c r="Y48" s="125"/>
      <c r="Z48" s="89" t="s">
        <v>54</v>
      </c>
      <c r="AB48" s="89" t="s">
        <v>41</v>
      </c>
      <c r="AD48" s="141" t="str">
        <f>IF(D48="","",ROUNDUP(D48*V48/100*P48,0))</f>
        <v/>
      </c>
      <c r="AE48" s="145"/>
      <c r="AF48" s="145"/>
      <c r="AG48" s="145"/>
      <c r="AH48" s="145"/>
      <c r="AI48" s="145"/>
      <c r="AJ48" s="145"/>
      <c r="AK48" s="169"/>
      <c r="AL48" s="50" t="s">
        <v>14</v>
      </c>
      <c r="AM48" s="178" t="s">
        <v>23</v>
      </c>
      <c r="AN48" s="178"/>
      <c r="AS48" s="178"/>
      <c r="AU48" s="192"/>
    </row>
    <row r="49" spans="2:47" s="1" customFormat="1">
      <c r="B49" s="10"/>
      <c r="D49" s="40"/>
      <c r="E49" s="40"/>
      <c r="F49" s="40"/>
      <c r="G49" s="40"/>
      <c r="H49" s="40"/>
      <c r="I49" s="40"/>
      <c r="J49" s="40"/>
      <c r="K49" s="40"/>
      <c r="L49" s="50"/>
      <c r="M49" s="89"/>
      <c r="N49" s="23"/>
      <c r="AH49" s="40"/>
      <c r="AI49" s="40"/>
      <c r="AJ49" s="162"/>
      <c r="AK49" s="170" t="s">
        <v>88</v>
      </c>
      <c r="AL49" s="40"/>
      <c r="AM49" s="40"/>
      <c r="AN49" s="40"/>
      <c r="AO49" s="40"/>
      <c r="AP49" s="50"/>
      <c r="AQ49" s="50"/>
      <c r="AR49" s="50"/>
      <c r="AS49" s="50"/>
      <c r="AU49" s="192"/>
    </row>
    <row r="50" spans="2:47" s="1" customFormat="1" ht="14.4">
      <c r="B50" s="10"/>
      <c r="D50" s="35" t="s">
        <v>39</v>
      </c>
      <c r="E50" s="35"/>
      <c r="F50" s="35"/>
      <c r="G50" s="35"/>
      <c r="H50" s="35"/>
      <c r="I50" s="35"/>
      <c r="J50" s="35"/>
      <c r="K50" s="35"/>
      <c r="L50" s="33"/>
      <c r="P50" s="87" t="s">
        <v>33</v>
      </c>
      <c r="Q50" s="87"/>
      <c r="R50" s="87"/>
      <c r="S50" s="114"/>
      <c r="T50" s="114"/>
      <c r="U50" s="87" t="s">
        <v>84</v>
      </c>
      <c r="V50" s="87"/>
      <c r="W50" s="87"/>
      <c r="X50" s="87"/>
      <c r="Y50" s="87"/>
      <c r="Z50" s="127"/>
      <c r="AA50" s="131"/>
      <c r="AB50" s="71" t="s">
        <v>34</v>
      </c>
      <c r="AC50" s="71"/>
      <c r="AD50" s="71"/>
      <c r="AE50" s="71"/>
      <c r="AF50" s="149"/>
      <c r="AH50" s="82"/>
      <c r="AI50" s="89" t="s">
        <v>65</v>
      </c>
      <c r="AJ50" s="89"/>
      <c r="AK50" s="89"/>
      <c r="AL50" s="89"/>
      <c r="AM50" s="89"/>
      <c r="AN50" s="89"/>
      <c r="AO50" s="89"/>
      <c r="AU50" s="192"/>
    </row>
    <row r="51" spans="2:47" s="1" customFormat="1" ht="16.2">
      <c r="B51" s="10"/>
      <c r="D51" s="39" t="str">
        <f>D48</f>
        <v/>
      </c>
      <c r="E51" s="39"/>
      <c r="F51" s="39"/>
      <c r="G51" s="39"/>
      <c r="H51" s="39"/>
      <c r="I51" s="39"/>
      <c r="J51" s="39"/>
      <c r="K51" s="39"/>
      <c r="L51" s="50" t="s">
        <v>14</v>
      </c>
      <c r="N51" s="1" t="s">
        <v>22</v>
      </c>
      <c r="P51" s="102">
        <f>D38</f>
        <v>234</v>
      </c>
      <c r="Q51" s="102"/>
      <c r="R51" s="50" t="s">
        <v>25</v>
      </c>
      <c r="S51" s="46" t="s">
        <v>68</v>
      </c>
      <c r="T51" s="46"/>
      <c r="U51" s="119"/>
      <c r="V51" s="122"/>
      <c r="W51" s="122"/>
      <c r="X51" s="124"/>
      <c r="Y51" s="50" t="s">
        <v>25</v>
      </c>
      <c r="Z51" s="1" t="s">
        <v>41</v>
      </c>
      <c r="AB51" s="45">
        <f>D38-U51</f>
        <v>234</v>
      </c>
      <c r="AC51" s="54"/>
      <c r="AD51" s="97"/>
      <c r="AE51" s="146" t="s">
        <v>25</v>
      </c>
      <c r="AH51" s="101" t="s">
        <v>41</v>
      </c>
      <c r="AI51" s="141" t="str">
        <f>IF(D51="","",D51*AB51)</f>
        <v/>
      </c>
      <c r="AJ51" s="145"/>
      <c r="AK51" s="145"/>
      <c r="AL51" s="145"/>
      <c r="AM51" s="145"/>
      <c r="AN51" s="145"/>
      <c r="AO51" s="169"/>
      <c r="AP51" s="50" t="s">
        <v>14</v>
      </c>
      <c r="AQ51" s="178" t="s">
        <v>23</v>
      </c>
      <c r="AR51" s="178"/>
      <c r="AS51" s="178"/>
      <c r="AU51" s="192"/>
    </row>
    <row r="52" spans="2:47" s="1" customFormat="1" ht="14.4">
      <c r="B52" s="10"/>
      <c r="D52" s="37"/>
      <c r="E52" s="37"/>
      <c r="F52" s="37"/>
      <c r="G52" s="37"/>
      <c r="H52" s="37"/>
      <c r="I52" s="37"/>
      <c r="J52" s="37"/>
      <c r="K52" s="37"/>
      <c r="L52" s="50"/>
      <c r="M52" s="89"/>
      <c r="N52" s="23"/>
      <c r="O52" s="95"/>
      <c r="P52" s="95"/>
      <c r="Q52" s="95"/>
      <c r="R52" s="106"/>
      <c r="S52" s="89"/>
      <c r="T52" s="23"/>
      <c r="U52" s="120">
        <f>IF(AD38="",0,AD38)</f>
        <v>0</v>
      </c>
      <c r="V52" s="120"/>
      <c r="W52" s="120"/>
      <c r="X52" s="120"/>
      <c r="Y52" s="120"/>
      <c r="Z52" s="82"/>
      <c r="AA52" s="23"/>
      <c r="AB52" s="106"/>
      <c r="AC52" s="5"/>
      <c r="AD52" s="5"/>
      <c r="AE52" s="37"/>
      <c r="AF52" s="37"/>
      <c r="AG52" s="37"/>
      <c r="AH52" s="37"/>
      <c r="AI52" s="37"/>
      <c r="AJ52" s="37"/>
      <c r="AK52" s="37"/>
      <c r="AL52" s="37"/>
      <c r="AM52" s="50"/>
      <c r="AN52" s="50"/>
      <c r="AO52" s="50"/>
      <c r="AP52" s="50"/>
      <c r="AU52" s="192"/>
    </row>
    <row r="53" spans="2:47" s="1" customFormat="1" ht="14.4">
      <c r="B53" s="10"/>
      <c r="C53" s="33"/>
      <c r="D53" s="33" t="s">
        <v>63</v>
      </c>
      <c r="E53" s="33"/>
      <c r="F53" s="33"/>
      <c r="G53" s="33"/>
      <c r="H53" s="33"/>
      <c r="I53" s="33"/>
      <c r="J53" s="33"/>
      <c r="K53" s="33"/>
      <c r="L53" s="33"/>
      <c r="P53" s="95"/>
      <c r="Q53" s="95"/>
      <c r="R53" s="106"/>
      <c r="S53" s="37" t="s">
        <v>65</v>
      </c>
      <c r="T53" s="37"/>
      <c r="U53" s="37"/>
      <c r="V53" s="37"/>
      <c r="W53" s="37"/>
      <c r="X53" s="37"/>
      <c r="Y53" s="37"/>
      <c r="AG53" s="37" t="s">
        <v>52</v>
      </c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T53" s="89"/>
      <c r="AU53" s="192"/>
    </row>
    <row r="54" spans="2:47" s="1" customFormat="1" ht="16.2">
      <c r="B54" s="10"/>
      <c r="D54" s="41" t="str">
        <f>AD48</f>
        <v/>
      </c>
      <c r="E54" s="52"/>
      <c r="F54" s="52"/>
      <c r="G54" s="52"/>
      <c r="H54" s="52"/>
      <c r="I54" s="52"/>
      <c r="J54" s="52"/>
      <c r="K54" s="83"/>
      <c r="L54" s="50" t="s">
        <v>14</v>
      </c>
      <c r="M54" s="50" t="s">
        <v>23</v>
      </c>
      <c r="N54" s="50"/>
      <c r="O54" s="50"/>
      <c r="P54" s="95"/>
      <c r="Q54" s="95" t="s">
        <v>67</v>
      </c>
      <c r="R54" s="106"/>
      <c r="S54" s="41" t="str">
        <f>AI51</f>
        <v/>
      </c>
      <c r="T54" s="52"/>
      <c r="U54" s="52"/>
      <c r="V54" s="52"/>
      <c r="W54" s="52"/>
      <c r="X54" s="52"/>
      <c r="Y54" s="83"/>
      <c r="Z54" s="50" t="s">
        <v>14</v>
      </c>
      <c r="AA54" s="50" t="s">
        <v>23</v>
      </c>
      <c r="AB54" s="50"/>
      <c r="AC54" s="50"/>
      <c r="AE54" s="1" t="s">
        <v>41</v>
      </c>
      <c r="AG54" s="82"/>
      <c r="AI54" s="157" t="str">
        <f>IF(AD48="","",AD48+AI51)</f>
        <v/>
      </c>
      <c r="AJ54" s="163"/>
      <c r="AK54" s="163"/>
      <c r="AL54" s="163"/>
      <c r="AM54" s="163"/>
      <c r="AN54" s="163"/>
      <c r="AO54" s="163"/>
      <c r="AP54" s="181"/>
      <c r="AQ54" s="37"/>
      <c r="AT54" s="37"/>
      <c r="AU54" s="192"/>
    </row>
    <row r="55" spans="2:47" s="1" customFormat="1" ht="5.0999999999999996" customHeight="1">
      <c r="B55" s="17"/>
      <c r="C55" s="30"/>
      <c r="D55" s="30"/>
      <c r="E55" s="27"/>
      <c r="F55" s="27"/>
      <c r="G55" s="27"/>
      <c r="H55" s="27"/>
      <c r="I55" s="27"/>
      <c r="J55" s="30"/>
      <c r="K55" s="30"/>
      <c r="L55" s="30"/>
      <c r="M55" s="30"/>
      <c r="N55" s="30"/>
      <c r="O55" s="30"/>
      <c r="P55" s="30"/>
      <c r="Q55" s="30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195"/>
    </row>
    <row r="56" spans="2:47" s="1" customFormat="1" ht="13.95">
      <c r="E56" s="5"/>
      <c r="F56" s="5"/>
      <c r="G56" s="5"/>
      <c r="H56" s="5"/>
      <c r="I56" s="5"/>
    </row>
    <row r="57" spans="2:47" s="1" customFormat="1" ht="13.95">
      <c r="B57" s="19" t="s">
        <v>70</v>
      </c>
      <c r="C57" s="32"/>
      <c r="D57" s="32"/>
      <c r="E57" s="32"/>
      <c r="F57" s="32"/>
      <c r="G57" s="32"/>
      <c r="H57" s="68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  <c r="AO57" s="77"/>
      <c r="AP57" s="77"/>
      <c r="AQ57" s="77"/>
      <c r="AR57" s="77"/>
      <c r="AS57" s="77"/>
      <c r="AT57" s="77"/>
      <c r="AU57" s="77"/>
    </row>
    <row r="58" spans="2:47" s="1" customFormat="1" ht="5.0999999999999996" customHeight="1">
      <c r="B58" s="10"/>
      <c r="L58" s="5"/>
      <c r="M58" s="5"/>
      <c r="N58" s="5"/>
      <c r="O58" s="5"/>
      <c r="P58" s="5"/>
      <c r="Q58" s="5"/>
      <c r="R58" s="5"/>
      <c r="S58" s="5"/>
      <c r="T58" s="117"/>
      <c r="V58" s="79"/>
      <c r="W58" s="79"/>
      <c r="X58" s="79"/>
      <c r="Y58" s="79"/>
      <c r="Z58" s="79"/>
      <c r="AC58" s="5"/>
      <c r="AD58" s="5"/>
      <c r="AE58" s="5"/>
      <c r="AF58" s="5"/>
      <c r="AG58" s="5"/>
      <c r="AH58" s="5"/>
      <c r="AI58" s="5"/>
      <c r="AJ58" s="5"/>
      <c r="AU58" s="192"/>
    </row>
    <row r="59" spans="2:47" s="2" customFormat="1">
      <c r="B59" s="20"/>
      <c r="D59" s="42" t="s">
        <v>71</v>
      </c>
      <c r="J59" s="42" t="s">
        <v>72</v>
      </c>
      <c r="N59" s="91"/>
      <c r="P59" s="91"/>
      <c r="Q59" s="91"/>
      <c r="R59" s="91"/>
      <c r="S59" s="42" t="s">
        <v>73</v>
      </c>
      <c r="Z59" s="1"/>
      <c r="AA59" s="42" t="s">
        <v>61</v>
      </c>
      <c r="AI59" s="33" t="s">
        <v>70</v>
      </c>
      <c r="AJ59" s="164"/>
      <c r="AK59" s="33"/>
      <c r="AL59" s="164"/>
      <c r="AM59" s="164"/>
      <c r="AN59" s="164"/>
      <c r="AO59" s="164"/>
      <c r="AU59" s="196"/>
    </row>
    <row r="60" spans="2:47" s="1" customFormat="1" ht="16.2">
      <c r="B60" s="10"/>
      <c r="D60" s="43"/>
      <c r="E60" s="53"/>
      <c r="F60" s="53"/>
      <c r="G60" s="62"/>
      <c r="H60" s="69" t="s">
        <v>74</v>
      </c>
      <c r="I60" s="40"/>
      <c r="J60" s="40"/>
      <c r="K60" s="84"/>
      <c r="L60" s="86"/>
      <c r="M60" s="86"/>
      <c r="N60" s="86"/>
      <c r="O60" s="96"/>
      <c r="P60" s="29"/>
      <c r="Q60" s="29" t="s">
        <v>22</v>
      </c>
      <c r="R60" s="29"/>
      <c r="S60" s="115">
        <f>AI6</f>
        <v>234</v>
      </c>
      <c r="T60" s="115"/>
      <c r="U60" s="115"/>
      <c r="V60" s="115"/>
      <c r="W60" s="29" t="s">
        <v>25</v>
      </c>
      <c r="X60" s="29"/>
      <c r="Y60" s="29" t="s">
        <v>2</v>
      </c>
      <c r="Z60" s="29"/>
      <c r="AA60" s="132"/>
      <c r="AB60" s="134"/>
      <c r="AC60" s="134"/>
      <c r="AD60" s="134"/>
      <c r="AE60" s="147"/>
      <c r="AF60" s="29" t="s">
        <v>14</v>
      </c>
      <c r="AG60" s="29"/>
      <c r="AH60" s="29" t="s">
        <v>41</v>
      </c>
      <c r="AI60" s="157" t="str">
        <f>IF(D60="","",ROUNDDOWN(D60*K60*24*S60,0)+AA60)</f>
        <v/>
      </c>
      <c r="AJ60" s="163"/>
      <c r="AK60" s="163"/>
      <c r="AL60" s="163"/>
      <c r="AM60" s="163"/>
      <c r="AN60" s="163"/>
      <c r="AO60" s="181"/>
      <c r="AP60" s="178" t="s">
        <v>60</v>
      </c>
      <c r="AU60" s="192"/>
    </row>
    <row r="61" spans="2:47" s="1" customFormat="1" ht="5.0999999999999996" customHeight="1">
      <c r="B61" s="17"/>
      <c r="C61" s="30"/>
      <c r="D61" s="30"/>
      <c r="E61" s="27"/>
      <c r="F61" s="27"/>
      <c r="G61" s="27"/>
      <c r="H61" s="27"/>
      <c r="I61" s="27"/>
      <c r="J61" s="30"/>
      <c r="K61" s="30"/>
      <c r="L61" s="30"/>
      <c r="M61" s="30"/>
      <c r="N61" s="30"/>
      <c r="O61" s="30"/>
      <c r="P61" s="30"/>
      <c r="Q61" s="30"/>
      <c r="R61" s="108"/>
      <c r="S61" s="108"/>
      <c r="T61" s="108"/>
      <c r="U61" s="108"/>
      <c r="V61" s="108"/>
      <c r="W61" s="108"/>
      <c r="X61" s="108"/>
      <c r="Y61" s="108"/>
      <c r="Z61" s="108"/>
      <c r="AA61" s="130"/>
      <c r="AB61" s="130"/>
      <c r="AC61" s="130"/>
      <c r="AD61" s="130"/>
      <c r="AE61" s="130"/>
      <c r="AF61" s="130"/>
      <c r="AG61" s="130"/>
      <c r="AH61" s="1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195"/>
    </row>
    <row r="62" spans="2:47" s="1" customFormat="1" ht="13.95">
      <c r="E62" s="5"/>
      <c r="F62" s="5"/>
      <c r="G62" s="5"/>
      <c r="H62" s="5"/>
      <c r="I62" s="5"/>
    </row>
    <row r="63" spans="2:47" s="1" customFormat="1" ht="13.95">
      <c r="B63" s="19" t="s">
        <v>76</v>
      </c>
      <c r="C63" s="32"/>
      <c r="D63" s="32"/>
      <c r="E63" s="32"/>
      <c r="F63" s="32"/>
      <c r="G63" s="32"/>
      <c r="H63" s="68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/>
      <c r="AJ63" s="77"/>
      <c r="AK63" s="77"/>
      <c r="AL63" s="77"/>
      <c r="AM63" s="77"/>
      <c r="AN63" s="77"/>
      <c r="AO63" s="77"/>
      <c r="AP63" s="77"/>
      <c r="AQ63" s="77"/>
      <c r="AR63" s="77"/>
      <c r="AS63" s="77"/>
      <c r="AT63" s="77"/>
      <c r="AU63" s="77"/>
    </row>
    <row r="64" spans="2:47" s="1" customFormat="1" ht="5.0999999999999996" customHeight="1">
      <c r="B64" s="10"/>
      <c r="L64" s="5"/>
      <c r="M64" s="5"/>
      <c r="N64" s="5"/>
      <c r="O64" s="5"/>
      <c r="P64" s="5"/>
      <c r="Q64" s="5"/>
      <c r="R64" s="5"/>
      <c r="S64" s="5"/>
      <c r="T64" s="117"/>
      <c r="V64" s="79"/>
      <c r="W64" s="79"/>
      <c r="X64" s="79"/>
      <c r="Y64" s="79"/>
      <c r="Z64" s="79"/>
      <c r="AC64" s="5"/>
      <c r="AD64" s="5"/>
      <c r="AE64" s="5"/>
      <c r="AF64" s="5"/>
      <c r="AG64" s="5"/>
      <c r="AH64" s="5"/>
      <c r="AI64" s="5"/>
      <c r="AJ64" s="5"/>
      <c r="AU64" s="192"/>
    </row>
    <row r="65" spans="2:47" s="2" customFormat="1" ht="16.2">
      <c r="B65" s="20"/>
      <c r="D65" s="44" t="str">
        <f>AG53</f>
        <v>年間バス運賃（Ｅ）</v>
      </c>
      <c r="N65" s="91"/>
      <c r="P65" s="91"/>
      <c r="Q65" s="91" t="s">
        <v>78</v>
      </c>
      <c r="R65" s="91"/>
      <c r="Z65" s="1"/>
      <c r="AD65" s="142" t="s">
        <v>76</v>
      </c>
      <c r="AE65" s="142"/>
      <c r="AF65" s="142"/>
      <c r="AG65" s="142"/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U65" s="196"/>
    </row>
    <row r="66" spans="2:47" s="1" customFormat="1" ht="16.2">
      <c r="B66" s="10"/>
      <c r="D66" s="45" t="str">
        <f>AI54</f>
        <v/>
      </c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97"/>
      <c r="P66" s="103" t="s">
        <v>2</v>
      </c>
      <c r="Q66" s="105" t="str">
        <f>AI60</f>
        <v/>
      </c>
      <c r="R66" s="110"/>
      <c r="S66" s="110"/>
      <c r="T66" s="110"/>
      <c r="U66" s="110"/>
      <c r="V66" s="110"/>
      <c r="W66" s="110"/>
      <c r="X66" s="110"/>
      <c r="Y66" s="110"/>
      <c r="Z66" s="110"/>
      <c r="AA66" s="110"/>
      <c r="AB66" s="135"/>
      <c r="AC66" s="138" t="s">
        <v>41</v>
      </c>
      <c r="AD66" s="143" t="str">
        <f>IF(D66="","",D66+Q66)</f>
        <v/>
      </c>
      <c r="AE66" s="148"/>
      <c r="AF66" s="148"/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87"/>
      <c r="AR66" s="6" t="s">
        <v>77</v>
      </c>
      <c r="AU66" s="192"/>
    </row>
    <row r="67" spans="2:47" s="1" customFormat="1" ht="5.0999999999999996" customHeight="1">
      <c r="B67" s="17"/>
      <c r="C67" s="30"/>
      <c r="D67" s="30"/>
      <c r="E67" s="27"/>
      <c r="F67" s="27"/>
      <c r="G67" s="27"/>
      <c r="H67" s="27"/>
      <c r="I67" s="27"/>
      <c r="J67" s="30"/>
      <c r="K67" s="30"/>
      <c r="L67" s="30"/>
      <c r="M67" s="30"/>
      <c r="N67" s="30"/>
      <c r="O67" s="30"/>
      <c r="P67" s="30"/>
      <c r="Q67" s="30"/>
      <c r="R67" s="108"/>
      <c r="S67" s="108"/>
      <c r="T67" s="108"/>
      <c r="U67" s="108"/>
      <c r="V67" s="108"/>
      <c r="W67" s="108"/>
      <c r="X67" s="108"/>
      <c r="Y67" s="108"/>
      <c r="Z67" s="108"/>
      <c r="AA67" s="130"/>
      <c r="AB67" s="130"/>
      <c r="AC67" s="130"/>
      <c r="AD67" s="130"/>
      <c r="AE67" s="130"/>
      <c r="AF67" s="130"/>
      <c r="AG67" s="130"/>
      <c r="AH67" s="1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195"/>
    </row>
    <row r="68" spans="2:47" s="1" customFormat="1">
      <c r="E68" s="5"/>
      <c r="F68" s="5"/>
      <c r="G68" s="5"/>
      <c r="H68" s="5"/>
      <c r="I68" s="5"/>
    </row>
    <row r="69" spans="2:47" s="1" customFormat="1">
      <c r="C69" s="5" t="s">
        <v>81</v>
      </c>
      <c r="D69" s="5"/>
      <c r="E69" s="5"/>
      <c r="F69" s="5"/>
      <c r="G69" s="5"/>
      <c r="H69" s="5"/>
      <c r="I69" s="5" t="s">
        <v>82</v>
      </c>
      <c r="J69" s="5"/>
      <c r="K69" s="5"/>
      <c r="L69" s="5"/>
      <c r="M69" s="5"/>
      <c r="N69" s="5" t="s">
        <v>83</v>
      </c>
      <c r="O69" s="5"/>
      <c r="P69" s="5"/>
      <c r="Q69" s="5"/>
      <c r="R69" s="5"/>
      <c r="S69" s="5" t="s">
        <v>25</v>
      </c>
      <c r="T69" s="5"/>
    </row>
    <row r="70" spans="2:47" s="1" customFormat="1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</row>
    <row r="71" spans="2:47" s="1" customFormat="1">
      <c r="W71" s="5" t="s">
        <v>45</v>
      </c>
      <c r="X71" s="5"/>
      <c r="Y71" s="5"/>
      <c r="Z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</row>
    <row r="72" spans="2:47" s="1" customFormat="1">
      <c r="W72" s="5"/>
      <c r="X72" s="5"/>
      <c r="Y72" s="5"/>
      <c r="Z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</row>
    <row r="73" spans="2:47" s="1" customFormat="1" ht="14.4">
      <c r="N73" s="92"/>
      <c r="O73" s="95"/>
      <c r="P73" s="95"/>
      <c r="Q73" s="106"/>
      <c r="R73" s="89"/>
      <c r="S73" s="23"/>
      <c r="T73" s="101"/>
      <c r="U73" s="101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</row>
    <row r="74" spans="2:47" s="1" customFormat="1" ht="14.4">
      <c r="N74" s="92"/>
      <c r="O74" s="95"/>
      <c r="P74" s="95"/>
      <c r="Q74" s="106"/>
      <c r="R74" s="89"/>
      <c r="S74" s="23"/>
      <c r="T74" s="101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</row>
    <row r="75" spans="2:47" s="1" customFormat="1">
      <c r="W75" s="5" t="s">
        <v>85</v>
      </c>
      <c r="X75" s="5"/>
      <c r="Y75" s="5"/>
      <c r="Z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</row>
    <row r="76" spans="2:47" s="1" customFormat="1">
      <c r="W76" s="5"/>
      <c r="X76" s="5"/>
      <c r="Y76" s="5"/>
      <c r="Z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 t="s">
        <v>59</v>
      </c>
      <c r="AU76" s="5"/>
    </row>
    <row r="77" spans="2:47" s="1" customFormat="1"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</row>
    <row r="82" spans="14:22" ht="14.4">
      <c r="N82" s="92"/>
      <c r="O82" s="95"/>
      <c r="P82" s="95"/>
      <c r="Q82" s="106"/>
      <c r="R82" s="111"/>
      <c r="S82" s="23"/>
      <c r="T82" s="101"/>
      <c r="U82" s="101"/>
      <c r="V82" s="24"/>
    </row>
    <row r="83" spans="14:22" ht="14.4">
      <c r="N83" s="92"/>
      <c r="O83" s="95"/>
      <c r="P83" s="95"/>
      <c r="Q83" s="106"/>
      <c r="R83" s="111"/>
      <c r="S83" s="23"/>
      <c r="T83" s="101"/>
    </row>
  </sheetData>
  <mergeCells count="138">
    <mergeCell ref="B4:E4"/>
    <mergeCell ref="G4:AD4"/>
    <mergeCell ref="B6:E6"/>
    <mergeCell ref="G6:P6"/>
    <mergeCell ref="S6:U6"/>
    <mergeCell ref="V6:Z6"/>
    <mergeCell ref="AC6:AH6"/>
    <mergeCell ref="AI6:AK6"/>
    <mergeCell ref="AL8:AM8"/>
    <mergeCell ref="B9:H9"/>
    <mergeCell ref="J9:S9"/>
    <mergeCell ref="B11:C11"/>
    <mergeCell ref="D11:G11"/>
    <mergeCell ref="I11:K11"/>
    <mergeCell ref="M11:P11"/>
    <mergeCell ref="R11:U11"/>
    <mergeCell ref="W11:Y11"/>
    <mergeCell ref="AA11:AE11"/>
    <mergeCell ref="AF11:AI11"/>
    <mergeCell ref="AJ11:AL11"/>
    <mergeCell ref="AQ12:AS12"/>
    <mergeCell ref="B13:C13"/>
    <mergeCell ref="E13:F13"/>
    <mergeCell ref="I13:J13"/>
    <mergeCell ref="N13:O13"/>
    <mergeCell ref="S13:T13"/>
    <mergeCell ref="W13:X13"/>
    <mergeCell ref="AB13:AC13"/>
    <mergeCell ref="AF13:AI13"/>
    <mergeCell ref="AJ13:AL13"/>
    <mergeCell ref="AM13:AP13"/>
    <mergeCell ref="AQ13:AS13"/>
    <mergeCell ref="C14:H14"/>
    <mergeCell ref="M14:P14"/>
    <mergeCell ref="R14:U14"/>
    <mergeCell ref="AA14:AD14"/>
    <mergeCell ref="B18:H18"/>
    <mergeCell ref="J18:S18"/>
    <mergeCell ref="B20:C20"/>
    <mergeCell ref="D20:G20"/>
    <mergeCell ref="I20:K20"/>
    <mergeCell ref="M20:P20"/>
    <mergeCell ref="S20:V20"/>
    <mergeCell ref="X20:Z20"/>
    <mergeCell ref="AB20:AE20"/>
    <mergeCell ref="AG20:AH20"/>
    <mergeCell ref="AI20:AK20"/>
    <mergeCell ref="B22:C22"/>
    <mergeCell ref="E22:F22"/>
    <mergeCell ref="I22:J22"/>
    <mergeCell ref="N22:O22"/>
    <mergeCell ref="T22:U22"/>
    <mergeCell ref="X22:Y22"/>
    <mergeCell ref="AC22:AD22"/>
    <mergeCell ref="AG22:AH22"/>
    <mergeCell ref="AI22:AK22"/>
    <mergeCell ref="AL22:AO22"/>
    <mergeCell ref="AP22:AR22"/>
    <mergeCell ref="C23:H23"/>
    <mergeCell ref="M23:P23"/>
    <mergeCell ref="R23:U23"/>
    <mergeCell ref="AA23:AD23"/>
    <mergeCell ref="B27:H27"/>
    <mergeCell ref="E29:H29"/>
    <mergeCell ref="R29:U29"/>
    <mergeCell ref="AG29:AL29"/>
    <mergeCell ref="F30:G30"/>
    <mergeCell ref="H30:J30"/>
    <mergeCell ref="K30:P30"/>
    <mergeCell ref="S30:T30"/>
    <mergeCell ref="V30:AA30"/>
    <mergeCell ref="AG30:AL30"/>
    <mergeCell ref="F31:G31"/>
    <mergeCell ref="L31:O31"/>
    <mergeCell ref="Q31:R31"/>
    <mergeCell ref="S31:T31"/>
    <mergeCell ref="W31:Z31"/>
    <mergeCell ref="AD31:AE31"/>
    <mergeCell ref="AG31:AL31"/>
    <mergeCell ref="AN31:AP31"/>
    <mergeCell ref="K32:P32"/>
    <mergeCell ref="V32:AA32"/>
    <mergeCell ref="B35:H35"/>
    <mergeCell ref="D37:K37"/>
    <mergeCell ref="P37:S37"/>
    <mergeCell ref="D38:K38"/>
    <mergeCell ref="P38:S38"/>
    <mergeCell ref="X38:Z38"/>
    <mergeCell ref="AD38:AK38"/>
    <mergeCell ref="D47:K47"/>
    <mergeCell ref="V47:Y47"/>
    <mergeCell ref="D48:K48"/>
    <mergeCell ref="P48:R48"/>
    <mergeCell ref="V48:Y48"/>
    <mergeCell ref="AD48:AK48"/>
    <mergeCell ref="D50:K50"/>
    <mergeCell ref="P50:R50"/>
    <mergeCell ref="U50:Y50"/>
    <mergeCell ref="AB50:AE50"/>
    <mergeCell ref="D51:K51"/>
    <mergeCell ref="P51:Q51"/>
    <mergeCell ref="S51:T51"/>
    <mergeCell ref="U51:X51"/>
    <mergeCell ref="AB51:AD51"/>
    <mergeCell ref="AI51:AO51"/>
    <mergeCell ref="U52:Y52"/>
    <mergeCell ref="S53:Y53"/>
    <mergeCell ref="AG53:AR53"/>
    <mergeCell ref="D54:K54"/>
    <mergeCell ref="M54:O54"/>
    <mergeCell ref="S54:Y54"/>
    <mergeCell ref="AA54:AC54"/>
    <mergeCell ref="AI54:AP54"/>
    <mergeCell ref="B57:H57"/>
    <mergeCell ref="D60:G60"/>
    <mergeCell ref="K60:O60"/>
    <mergeCell ref="S60:V60"/>
    <mergeCell ref="AA60:AE60"/>
    <mergeCell ref="AI60:AO60"/>
    <mergeCell ref="B63:H63"/>
    <mergeCell ref="D66:O66"/>
    <mergeCell ref="Q66:AB66"/>
    <mergeCell ref="AD66:AQ66"/>
    <mergeCell ref="B1:AV2"/>
    <mergeCell ref="AJ14:AU15"/>
    <mergeCell ref="AJ23:AT24"/>
    <mergeCell ref="C69:E70"/>
    <mergeCell ref="F69:H70"/>
    <mergeCell ref="I69:J70"/>
    <mergeCell ref="K69:M70"/>
    <mergeCell ref="N69:O70"/>
    <mergeCell ref="P69:R70"/>
    <mergeCell ref="S69:T70"/>
    <mergeCell ref="AB70:AS73"/>
    <mergeCell ref="W71:Z72"/>
    <mergeCell ref="AB74:AS77"/>
    <mergeCell ref="W75:Z76"/>
    <mergeCell ref="AT76:AU77"/>
  </mergeCells>
  <phoneticPr fontId="2"/>
  <printOptions horizontalCentered="1"/>
  <pageMargins left="0.31496062992125984" right="0.31496062992125984" top="0.55118110236220474" bottom="0.35433070866141736" header="0.31496062992125984" footer="0.31496062992125984"/>
  <pageSetup paperSize="9" scale="83" fitToWidth="1" fitToHeight="0" orientation="portrait" usePrinterDefaults="1" blackAndWhite="1" r:id="rId1"/>
  <drawing r:id="rId2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【ふ東】内訳書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U6204</dc:creator>
  <cp:lastModifiedBy>100665</cp:lastModifiedBy>
  <cp:lastPrinted>2020-01-10T07:03:37Z</cp:lastPrinted>
  <dcterms:created xsi:type="dcterms:W3CDTF">2019-02-07T07:48:06Z</dcterms:created>
  <dcterms:modified xsi:type="dcterms:W3CDTF">2025-01-29T06:08:03Z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3.1.10.0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2025-01-29T06:08:03Z</vt:filetime>
  </property>
</Properties>
</file>