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fU5Ms6WdaQR9kSPtGpSWuDtdG7ZHut8pxz55HnBr0I9QF7s02NiLz1x+EYxa09u/iauQUJoweik5sZEV3j2rQ==" workbookSaltValue="/vAWmR23udcxuK3uDmBfEA==" workbookSpinCount="100000"/>
  <bookViews>
    <workbookView xWindow="0" yWindow="0" windowWidth="28800" windowHeight="119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<sst xmlns="http://schemas.openxmlformats.org/spreadsheetml/2006/main" xmlns:r="http://schemas.openxmlformats.org/officeDocument/2006/relationships" count="114" uniqueCount="114">
  <si>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</si>
  <si>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</si>
  <si>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</si>
  <si>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</si>
  <si>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</si>
  <si>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</si>
  <si>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</si>
  <si>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</si>
  <si>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</si>
  <si>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</si>
  <si>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</si>
  <si>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</si>
  <si>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</si>
  <si>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</si>
  <si>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</si>
  <si>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</si>
  <si>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</si>
  <si>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</si>
  <si>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</si>
  <si>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</si>
  <si>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</si>
  <si>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</si>
  <si>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</si>
  <si>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</si>
  <si>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</si>
  <si>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</si>
  <si>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</si>
  <si>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</si>
  <si>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</si>
  <si>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</si>
  <si>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</si>
  <si>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</si>
  <si>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</si>
  <si>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</si>
  <si>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</si>
  <si>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</si>
  <si>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</si>
  <si>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</si>
  <si>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</si>
  <si>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</si>
  <si>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</si>
  <si>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</si>
  <si>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</si>
  <si>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</si>
  <si>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</si>
  <si>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</si>
  <si>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</si>
  <si>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</si>
  <si>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</si>
  <si>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</si>
  <si>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</si>
  <si>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</si>
  <si>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</si>
  <si>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</si>
  <si>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</si>
  <si>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</si>
  <si>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</si>
  <si>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</si>
  <si>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</si>
  <si>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</si>
  <si>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</si>
  <si>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</si>
  <si>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</si>
  <si>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</si>
  <si>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</si>
  <si>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</si>
  <si>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</si>
  <si>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</si>
  <si>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</si>
  <si>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</si>
  <si>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</si>
  <si>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</si>
  <si>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</si>
  <si>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</si>
  <si>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</si>
  <si>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</si>
  <si>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</si>
  <si>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</si>
  <si>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</si>
  <si>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</si>
  <si>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</si>
  <si>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</si>
  <si>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</si>
  <si>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</si>
  <si>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</si>
  <si>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</si>
  <si>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</si>
  <si>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</si>
  <si>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</si>
  <si>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</si>
  <si>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</si>
  <si>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</si>
  <si>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</si>
  <si>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</si>
  <si>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</si>
  <si>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</si>
  <si>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新潟県　魚沼市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</si>
  <si>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</si>
  <si>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</si>
  <si>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</si>
  <si>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</si>
  <si>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</si>
  <si>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</si>
  <si>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</si>
  <si>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</si>
  <si>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</si>
  <si>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</si>
  <si>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</si>
  <si>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</si>
  <si>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</si>
  <si>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</si>
  <si>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・有形固定資産減価償却率は、整備がほぼ完了し、区域拡張に係る大きな投資はないため、償却が進んでいくことによる逓増傾向にある。
・管渠は、老朽化による更新の時期となっていないが、中越大震災や豪雪地の特性による損傷が一部で見られ、維持管理の中で必要な修繕や更新を実施する必要がある。また、不明水が多くなっており、引き続き箇所の特定とその対応が必要となっている。
・管渠改善率は、中越大震災で被災した管渠の復旧のために管渠更新や更正、処理区の接続等へ投資したことにより、その後、改善が必要な管渠が無い状況が続いている。</t>
  </si>
  <si>
    <t>・整備はほぼ完了しており、事業は施設設備の維持管理が主な業務となっている。
・事業に要する費用は、使用料収入や一般会計からの繰入金（企業債償還の交付税措置等）等で賄われており、概ね健全な経営状況といえる。水洗化率が100％に近く新たな接続が見込めないため、今後も人口減少や節水志向等の影響を直に受け、使用料収入の減少が見込まれる。
・山間地という地域性から、特環・集排等の処理施設が多数存在しているが、今後も単なる施設更新ではなく集排の公共接続も含め、統廃合やダウンサイジングを加速させる方向である。
・平成28年度に策定した「魚沼市下水道事業経営戦略」の進捗管理や計画見直しを行いながら、経営の質と効率化を高め、市民サービスの安定的な継続が図られるよう運営するものとする。</t>
  </si>
  <si>
    <r>
      <t xml:space="preserve">・経常収支比率については、今年度は人口減少に伴う下水道使用料の減少と流域下水道の負担金の増大や燃料費高騰に伴う動力費の上昇により、前年度に比べ減少する結果となった。（令和2年度は収益認識に関する会計基準の変更により、使用料収入や有収水量が例年と比べ1ヶ月分多く計上されている。）
・累積欠損金比率は、平成30年度で累積欠損金が解消され、健全な経営状況となっている。
・流動比率は、平成26年度の会計制度改正により流動負債に企業債償還費を計上することとなり、多くなっているが、交付税措置される企業債が含まれることや、企業債残高が年々減少していることから、直ちに健全性が損なわれているとはいえない。
・企業債残高対事業規模比率は、過去の整備に係る企業債残高が大きいため、単年度収益に対する企業債残高が大きくなっているが、類似団体との比較では企業債残高が低いことを示している。
</t>
    </r>
    <r>
      <rPr>
        <sz val="11"/>
        <color auto="1"/>
        <rFont val="ＭＳ ゴシック"/>
      </rPr>
      <t>・</t>
    </r>
    <r>
      <rPr>
        <sz val="11"/>
        <color auto="1"/>
        <rFont val="ＭＳ ゴシック"/>
      </rPr>
      <t>経費回収率は、使用料が経費を下回るが、概ね処理費用を回収できている。また、類似団体平均を上回っており、使用料設定が適切であることを示している。
・汚水処理原価は、整備がほぼ完了し接続率も高率となっており、人口減少に伴う有収水量の減少や一般会計負担金の減少に伴い、処理原価の上昇が見込まれる。
・施設利用率は、県の流域下水道で処理していることから、市営の処理施設はなく、本指標の対象とならない。</t>
    </r>
    <rPh sb="66" eb="68">
      <t>ネンド</t>
    </rPh>
    <rPh sb="401" eb="402">
      <t>シタ</t>
    </rPh>
    <rPh sb="406" eb="407">
      <t>オオム</t>
    </rPh>
    <rPh sb="489" eb="495">
      <t>ジンコ</t>
    </rPh>
    <rPh sb="496" eb="500">
      <t>ユウオサムスイリョウ</t>
    </rPh>
    <rPh sb="501" eb="503">
      <t>ゲンショウ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</si>
</sst>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c:v>
                </c:pt>
                <c:pt idx="1">
                  <c:v>0.32</c:v>
                </c:pt>
                <c:pt idx="2">
                  <c:v>0.1</c:v>
                </c:pt>
                <c:pt idx="3">
                  <c:v>7.0000000000000007e-002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117.65</c:v>
                </c:pt>
                <c:pt idx="1">
                  <c:v>116.8</c:v>
                </c:pt>
                <c:pt idx="2">
                  <c:v>111.45</c:v>
                </c:pt>
                <c:pt idx="3">
                  <c:v>107.22</c:v>
                </c:pt>
                <c:pt idx="4">
                  <c:v>105.53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109.21</c:v>
                </c:pt>
                <c:pt idx="1">
                  <c:v>107.81</c:v>
                </c:pt>
                <c:pt idx="2">
                  <c:v>107.54</c:v>
                </c:pt>
                <c:pt idx="3">
                  <c:v>105.35</c:v>
                </c:pt>
                <c:pt idx="4">
                  <c:v>106.8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39.31</c:v>
                </c:pt>
                <c:pt idx="1">
                  <c:v>41.22</c:v>
                </c:pt>
                <c:pt idx="2">
                  <c:v>43.08</c:v>
                </c:pt>
                <c:pt idx="3">
                  <c:v>45</c:v>
                </c:pt>
                <c:pt idx="4">
                  <c:v>46.96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24.1</c:v>
                </c:pt>
                <c:pt idx="1">
                  <c:v>19.93</c:v>
                </c:pt>
                <c:pt idx="2">
                  <c:v>21.94</c:v>
                </c:pt>
                <c:pt idx="3">
                  <c:v>29.42</c:v>
                </c:pt>
                <c:pt idx="4">
                  <c:v>31.14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quot;-&quot;">
                  <c:v>0.74</c:v>
                </c:pt>
                <c:pt idx="4" formatCode="#,##0.00;&quot;△&quot;#,##0.00;&quot;-&quot;">
                  <c:v>0.76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15.73</c:v>
                </c:pt>
                <c:pt idx="1">
                  <c:v>18.2</c:v>
                </c:pt>
                <c:pt idx="2">
                  <c:v>19.059999999999999</c:v>
                </c:pt>
                <c:pt idx="3">
                  <c:v>26.07</c:v>
                </c:pt>
                <c:pt idx="4">
                  <c:v>26.89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84.63</c:v>
                </c:pt>
                <c:pt idx="1">
                  <c:v>94.28</c:v>
                </c:pt>
                <c:pt idx="2">
                  <c:v>82.43</c:v>
                </c:pt>
                <c:pt idx="3">
                  <c:v>69.2</c:v>
                </c:pt>
                <c:pt idx="4">
                  <c:v>51.7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57.26</c:v>
                </c:pt>
                <c:pt idx="1">
                  <c:v>48.56</c:v>
                </c:pt>
                <c:pt idx="2">
                  <c:v>47.58</c:v>
                </c:pt>
                <c:pt idx="3">
                  <c:v>65.87</c:v>
                </c:pt>
                <c:pt idx="4">
                  <c:v>77.260000000000005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368.24</c:v>
                </c:pt>
                <c:pt idx="1">
                  <c:v>319.39</c:v>
                </c:pt>
                <c:pt idx="2">
                  <c:v>288.26</c:v>
                </c:pt>
                <c:pt idx="3">
                  <c:v>243.25</c:v>
                </c:pt>
                <c:pt idx="4">
                  <c:v>167.67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1130.42</c:v>
                </c:pt>
                <c:pt idx="1">
                  <c:v>1245.0999999999999</c:v>
                </c:pt>
                <c:pt idx="2">
                  <c:v>1108.8</c:v>
                </c:pt>
                <c:pt idx="3">
                  <c:v>742.08</c:v>
                </c:pt>
                <c:pt idx="4">
                  <c:v>730.84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155.30000000000001</c:v>
                </c:pt>
                <c:pt idx="1">
                  <c:v>138.47</c:v>
                </c:pt>
                <c:pt idx="2">
                  <c:v>129.38</c:v>
                </c:pt>
                <c:pt idx="3">
                  <c:v>115.59</c:v>
                </c:pt>
                <c:pt idx="4">
                  <c:v>99.33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74.17</c:v>
                </c:pt>
                <c:pt idx="1">
                  <c:v>79.77</c:v>
                </c:pt>
                <c:pt idx="2">
                  <c:v>79.63</c:v>
                </c:pt>
                <c:pt idx="3">
                  <c:v>86.51</c:v>
                </c:pt>
                <c:pt idx="4">
                  <c:v>89.17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127.77</c:v>
                </c:pt>
                <c:pt idx="1">
                  <c:v>135.54</c:v>
                </c:pt>
                <c:pt idx="2">
                  <c:v>153.38</c:v>
                </c:pt>
                <c:pt idx="3">
                  <c:v>171.92</c:v>
                </c:pt>
                <c:pt idx="4">
                  <c:v>200.44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230.95</c:v>
                </c:pt>
                <c:pt idx="1">
                  <c:v>214.56</c:v>
                </c:pt>
                <c:pt idx="2">
                  <c:v>213.66</c:v>
                </c:pt>
                <c:pt idx="3">
                  <c:v>188.24</c:v>
                </c:pt>
                <c:pt idx="4">
                  <c:v>184.85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49.27</c:v>
                </c:pt>
                <c:pt idx="1">
                  <c:v>49.47</c:v>
                </c:pt>
                <c:pt idx="2">
                  <c:v>48.19</c:v>
                </c:pt>
                <c:pt idx="3">
                  <c:v>54.86</c:v>
                </c:pt>
                <c:pt idx="4">
                  <c:v>55.04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96.64</c:v>
                </c:pt>
                <c:pt idx="1">
                  <c:v>96.82</c:v>
                </c:pt>
                <c:pt idx="2">
                  <c:v>96.98</c:v>
                </c:pt>
                <c:pt idx="3">
                  <c:v>97.15</c:v>
                </c:pt>
                <c:pt idx="4">
                  <c:v>97.34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83.16</c:v>
                </c:pt>
                <c:pt idx="1">
                  <c:v>82.06</c:v>
                </c:pt>
                <c:pt idx="2">
                  <c:v>82.26</c:v>
                </c:pt>
                <c:pt idx="3">
                  <c:v>91.37</c:v>
                </c:pt>
                <c:pt idx="4">
                  <c:v>91.92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魚沼市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33149</v>
      </c>
      <c r="AM8" s="21"/>
      <c r="AN8" s="21"/>
      <c r="AO8" s="21"/>
      <c r="AP8" s="21"/>
      <c r="AQ8" s="21"/>
      <c r="AR8" s="21"/>
      <c r="AS8" s="21"/>
      <c r="AT8" s="7">
        <f>データ!T6</f>
        <v>946.76</v>
      </c>
      <c r="AU8" s="7"/>
      <c r="AV8" s="7"/>
      <c r="AW8" s="7"/>
      <c r="AX8" s="7"/>
      <c r="AY8" s="7"/>
      <c r="AZ8" s="7"/>
      <c r="BA8" s="7"/>
      <c r="BB8" s="7">
        <f>データ!U6</f>
        <v>35.01</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80.78</v>
      </c>
      <c r="J10" s="7"/>
      <c r="K10" s="7"/>
      <c r="L10" s="7"/>
      <c r="M10" s="7"/>
      <c r="N10" s="7"/>
      <c r="O10" s="7"/>
      <c r="P10" s="7">
        <f>データ!P6</f>
        <v>60.46</v>
      </c>
      <c r="Q10" s="7"/>
      <c r="R10" s="7"/>
      <c r="S10" s="7"/>
      <c r="T10" s="7"/>
      <c r="U10" s="7"/>
      <c r="V10" s="7"/>
      <c r="W10" s="7">
        <f>データ!Q6</f>
        <v>82.03</v>
      </c>
      <c r="X10" s="7"/>
      <c r="Y10" s="7"/>
      <c r="Z10" s="7"/>
      <c r="AA10" s="7"/>
      <c r="AB10" s="7"/>
      <c r="AC10" s="7"/>
      <c r="AD10" s="21">
        <f>データ!R6</f>
        <v>4114</v>
      </c>
      <c r="AE10" s="21"/>
      <c r="AF10" s="21"/>
      <c r="AG10" s="21"/>
      <c r="AH10" s="21"/>
      <c r="AI10" s="21"/>
      <c r="AJ10" s="21"/>
      <c r="AK10" s="2"/>
      <c r="AL10" s="21">
        <f>データ!V6</f>
        <v>19876</v>
      </c>
      <c r="AM10" s="21"/>
      <c r="AN10" s="21"/>
      <c r="AO10" s="21"/>
      <c r="AP10" s="21"/>
      <c r="AQ10" s="21"/>
      <c r="AR10" s="21"/>
      <c r="AS10" s="21"/>
      <c r="AT10" s="7">
        <f>データ!W6</f>
        <v>8.84</v>
      </c>
      <c r="AU10" s="7"/>
      <c r="AV10" s="7"/>
      <c r="AW10" s="7"/>
      <c r="AX10" s="7"/>
      <c r="AY10" s="7"/>
      <c r="AZ10" s="7"/>
      <c r="BA10" s="7"/>
      <c r="BB10" s="7">
        <f>データ!X6</f>
        <v>2248.42</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111</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112</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0IMbDDgEDfheaV83Pssrx6u7ShYeBx18OYoDdJM6dVZmcjXbzaElh5rTnPNxkSL9JgPt2pLDaaAHJbNNlYDrKQ==" saltValue="ShlLQlv/rq7EX0fU1ej2j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79</v>
      </c>
      <c r="T5" s="72" t="s">
        <v>80</v>
      </c>
      <c r="U5" s="72" t="s">
        <v>63</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43</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152251</v>
      </c>
      <c r="D6" s="67">
        <f t="shared" si="1"/>
        <v>46</v>
      </c>
      <c r="E6" s="67">
        <f t="shared" si="1"/>
        <v>17</v>
      </c>
      <c r="F6" s="67">
        <f t="shared" si="1"/>
        <v>1</v>
      </c>
      <c r="G6" s="67">
        <f t="shared" si="1"/>
        <v>0</v>
      </c>
      <c r="H6" s="67" t="str">
        <f t="shared" si="1"/>
        <v>新潟県　魚沼市</v>
      </c>
      <c r="I6" s="67" t="str">
        <f t="shared" si="1"/>
        <v>法適用</v>
      </c>
      <c r="J6" s="67" t="str">
        <f t="shared" si="1"/>
        <v>下水道事業</v>
      </c>
      <c r="K6" s="67" t="str">
        <f t="shared" si="1"/>
        <v>公共下水道</v>
      </c>
      <c r="L6" s="67" t="str">
        <f t="shared" si="1"/>
        <v>Cd1</v>
      </c>
      <c r="M6" s="67" t="str">
        <f t="shared" si="1"/>
        <v>非設置</v>
      </c>
      <c r="N6" s="75" t="str">
        <f t="shared" si="1"/>
        <v>-</v>
      </c>
      <c r="O6" s="75">
        <f t="shared" si="1"/>
        <v>80.78</v>
      </c>
      <c r="P6" s="75">
        <f t="shared" si="1"/>
        <v>60.46</v>
      </c>
      <c r="Q6" s="75">
        <f t="shared" si="1"/>
        <v>82.03</v>
      </c>
      <c r="R6" s="75">
        <f t="shared" si="1"/>
        <v>4114</v>
      </c>
      <c r="S6" s="75">
        <f t="shared" si="1"/>
        <v>33149</v>
      </c>
      <c r="T6" s="75">
        <f t="shared" si="1"/>
        <v>946.76</v>
      </c>
      <c r="U6" s="75">
        <f t="shared" si="1"/>
        <v>35.01</v>
      </c>
      <c r="V6" s="75">
        <f t="shared" si="1"/>
        <v>19876</v>
      </c>
      <c r="W6" s="75">
        <f t="shared" si="1"/>
        <v>8.84</v>
      </c>
      <c r="X6" s="75">
        <f t="shared" si="1"/>
        <v>2248.42</v>
      </c>
      <c r="Y6" s="83">
        <f t="shared" ref="Y6:AH6" si="2">IF(Y7="",NA(),Y7)</f>
        <v>117.65</v>
      </c>
      <c r="Z6" s="83">
        <f t="shared" si="2"/>
        <v>116.8</v>
      </c>
      <c r="AA6" s="83">
        <f t="shared" si="2"/>
        <v>111.45</v>
      </c>
      <c r="AB6" s="83">
        <f t="shared" si="2"/>
        <v>107.22</v>
      </c>
      <c r="AC6" s="83">
        <f t="shared" si="2"/>
        <v>105.53</v>
      </c>
      <c r="AD6" s="83">
        <f t="shared" si="2"/>
        <v>109.21</v>
      </c>
      <c r="AE6" s="83">
        <f t="shared" si="2"/>
        <v>107.81</v>
      </c>
      <c r="AF6" s="83">
        <f t="shared" si="2"/>
        <v>107.54</v>
      </c>
      <c r="AG6" s="83">
        <f t="shared" si="2"/>
        <v>105.35</v>
      </c>
      <c r="AH6" s="83">
        <f t="shared" si="2"/>
        <v>106.8</v>
      </c>
      <c r="AI6" s="75" t="str">
        <f>IF(AI7="","",IF(AI7="-","【-】","【"&amp;SUBSTITUTE(TEXT(AI7,"#,##0.00"),"-","△")&amp;"】"))</f>
        <v>【105.91】</v>
      </c>
      <c r="AJ6" s="75">
        <f t="shared" ref="AJ6:AS6" si="3">IF(AJ7="",NA(),AJ7)</f>
        <v>0</v>
      </c>
      <c r="AK6" s="75">
        <f t="shared" si="3"/>
        <v>0</v>
      </c>
      <c r="AL6" s="75">
        <f t="shared" si="3"/>
        <v>0</v>
      </c>
      <c r="AM6" s="75">
        <f t="shared" si="3"/>
        <v>0</v>
      </c>
      <c r="AN6" s="75">
        <f t="shared" si="3"/>
        <v>0</v>
      </c>
      <c r="AO6" s="83">
        <f t="shared" si="3"/>
        <v>15.73</v>
      </c>
      <c r="AP6" s="83">
        <f t="shared" si="3"/>
        <v>18.2</v>
      </c>
      <c r="AQ6" s="83">
        <f t="shared" si="3"/>
        <v>19.059999999999999</v>
      </c>
      <c r="AR6" s="83">
        <f t="shared" si="3"/>
        <v>26.07</v>
      </c>
      <c r="AS6" s="83">
        <f t="shared" si="3"/>
        <v>26.89</v>
      </c>
      <c r="AT6" s="75" t="str">
        <f>IF(AT7="","",IF(AT7="-","【-】","【"&amp;SUBSTITUTE(TEXT(AT7,"#,##0.00"),"-","△")&amp;"】"))</f>
        <v>【3.03】</v>
      </c>
      <c r="AU6" s="83">
        <f t="shared" ref="AU6:BD6" si="4">IF(AU7="",NA(),AU7)</f>
        <v>84.63</v>
      </c>
      <c r="AV6" s="83">
        <f t="shared" si="4"/>
        <v>94.28</v>
      </c>
      <c r="AW6" s="83">
        <f t="shared" si="4"/>
        <v>82.43</v>
      </c>
      <c r="AX6" s="83">
        <f t="shared" si="4"/>
        <v>69.2</v>
      </c>
      <c r="AY6" s="83">
        <f t="shared" si="4"/>
        <v>51.7</v>
      </c>
      <c r="AZ6" s="83">
        <f t="shared" si="4"/>
        <v>57.26</v>
      </c>
      <c r="BA6" s="83">
        <f t="shared" si="4"/>
        <v>48.56</v>
      </c>
      <c r="BB6" s="83">
        <f t="shared" si="4"/>
        <v>47.58</v>
      </c>
      <c r="BC6" s="83">
        <f t="shared" si="4"/>
        <v>65.87</v>
      </c>
      <c r="BD6" s="83">
        <f t="shared" si="4"/>
        <v>77.260000000000005</v>
      </c>
      <c r="BE6" s="75" t="str">
        <f>IF(BE7="","",IF(BE7="-","【-】","【"&amp;SUBSTITUTE(TEXT(BE7,"#,##0.00"),"-","△")&amp;"】"))</f>
        <v>【78.43】</v>
      </c>
      <c r="BF6" s="83">
        <f t="shared" ref="BF6:BO6" si="5">IF(BF7="",NA(),BF7)</f>
        <v>368.24</v>
      </c>
      <c r="BG6" s="83">
        <f t="shared" si="5"/>
        <v>319.39</v>
      </c>
      <c r="BH6" s="83">
        <f t="shared" si="5"/>
        <v>288.26</v>
      </c>
      <c r="BI6" s="83">
        <f t="shared" si="5"/>
        <v>243.25</v>
      </c>
      <c r="BJ6" s="83">
        <f t="shared" si="5"/>
        <v>167.67</v>
      </c>
      <c r="BK6" s="83">
        <f t="shared" si="5"/>
        <v>1130.42</v>
      </c>
      <c r="BL6" s="83">
        <f t="shared" si="5"/>
        <v>1245.0999999999999</v>
      </c>
      <c r="BM6" s="83">
        <f t="shared" si="5"/>
        <v>1108.8</v>
      </c>
      <c r="BN6" s="83">
        <f t="shared" si="5"/>
        <v>742.08</v>
      </c>
      <c r="BO6" s="83">
        <f t="shared" si="5"/>
        <v>730.84</v>
      </c>
      <c r="BP6" s="75" t="str">
        <f>IF(BP7="","",IF(BP7="-","【-】","【"&amp;SUBSTITUTE(TEXT(BP7,"#,##0.00"),"-","△")&amp;"】"))</f>
        <v>【630.82】</v>
      </c>
      <c r="BQ6" s="83">
        <f t="shared" ref="BQ6:BZ6" si="6">IF(BQ7="",NA(),BQ7)</f>
        <v>155.30000000000001</v>
      </c>
      <c r="BR6" s="83">
        <f t="shared" si="6"/>
        <v>138.47</v>
      </c>
      <c r="BS6" s="83">
        <f t="shared" si="6"/>
        <v>129.38</v>
      </c>
      <c r="BT6" s="83">
        <f t="shared" si="6"/>
        <v>115.59</v>
      </c>
      <c r="BU6" s="83">
        <f t="shared" si="6"/>
        <v>99.33</v>
      </c>
      <c r="BV6" s="83">
        <f t="shared" si="6"/>
        <v>74.17</v>
      </c>
      <c r="BW6" s="83">
        <f t="shared" si="6"/>
        <v>79.77</v>
      </c>
      <c r="BX6" s="83">
        <f t="shared" si="6"/>
        <v>79.63</v>
      </c>
      <c r="BY6" s="83">
        <f t="shared" si="6"/>
        <v>86.51</v>
      </c>
      <c r="BZ6" s="83">
        <f t="shared" si="6"/>
        <v>89.17</v>
      </c>
      <c r="CA6" s="75" t="str">
        <f>IF(CA7="","",IF(CA7="-","【-】","【"&amp;SUBSTITUTE(TEXT(CA7,"#,##0.00"),"-","△")&amp;"】"))</f>
        <v>【97.81】</v>
      </c>
      <c r="CB6" s="83">
        <f t="shared" ref="CB6:CK6" si="7">IF(CB7="",NA(),CB7)</f>
        <v>127.77</v>
      </c>
      <c r="CC6" s="83">
        <f t="shared" si="7"/>
        <v>135.54</v>
      </c>
      <c r="CD6" s="83">
        <f t="shared" si="7"/>
        <v>153.38</v>
      </c>
      <c r="CE6" s="83">
        <f t="shared" si="7"/>
        <v>171.92</v>
      </c>
      <c r="CF6" s="83">
        <f t="shared" si="7"/>
        <v>200.44</v>
      </c>
      <c r="CG6" s="83">
        <f t="shared" si="7"/>
        <v>230.95</v>
      </c>
      <c r="CH6" s="83">
        <f t="shared" si="7"/>
        <v>214.56</v>
      </c>
      <c r="CI6" s="83">
        <f t="shared" si="7"/>
        <v>213.66</v>
      </c>
      <c r="CJ6" s="83">
        <f t="shared" si="7"/>
        <v>188.24</v>
      </c>
      <c r="CK6" s="83">
        <f t="shared" si="7"/>
        <v>184.85</v>
      </c>
      <c r="CL6" s="75" t="str">
        <f>IF(CL7="","",IF(CL7="-","【-】","【"&amp;SUBSTITUTE(TEXT(CL7,"#,##0.00"),"-","△")&amp;"】"))</f>
        <v>【138.75】</v>
      </c>
      <c r="CM6" s="83" t="str">
        <f t="shared" ref="CM6:CV6" si="8">IF(CM7="",NA(),CM7)</f>
        <v>-</v>
      </c>
      <c r="CN6" s="83" t="str">
        <f t="shared" si="8"/>
        <v>-</v>
      </c>
      <c r="CO6" s="83" t="str">
        <f t="shared" si="8"/>
        <v>-</v>
      </c>
      <c r="CP6" s="83" t="str">
        <f t="shared" si="8"/>
        <v>-</v>
      </c>
      <c r="CQ6" s="83" t="str">
        <f t="shared" si="8"/>
        <v>-</v>
      </c>
      <c r="CR6" s="83">
        <f t="shared" si="8"/>
        <v>49.27</v>
      </c>
      <c r="CS6" s="83">
        <f t="shared" si="8"/>
        <v>49.47</v>
      </c>
      <c r="CT6" s="83">
        <f t="shared" si="8"/>
        <v>48.19</v>
      </c>
      <c r="CU6" s="83">
        <f t="shared" si="8"/>
        <v>54.86</v>
      </c>
      <c r="CV6" s="83">
        <f t="shared" si="8"/>
        <v>55.04</v>
      </c>
      <c r="CW6" s="75" t="str">
        <f>IF(CW7="","",IF(CW7="-","【-】","【"&amp;SUBSTITUTE(TEXT(CW7,"#,##0.00"),"-","△")&amp;"】"))</f>
        <v>【58.94】</v>
      </c>
      <c r="CX6" s="83">
        <f t="shared" ref="CX6:DG6" si="9">IF(CX7="",NA(),CX7)</f>
        <v>96.64</v>
      </c>
      <c r="CY6" s="83">
        <f t="shared" si="9"/>
        <v>96.82</v>
      </c>
      <c r="CZ6" s="83">
        <f t="shared" si="9"/>
        <v>96.98</v>
      </c>
      <c r="DA6" s="83">
        <f t="shared" si="9"/>
        <v>97.15</v>
      </c>
      <c r="DB6" s="83">
        <f t="shared" si="9"/>
        <v>97.34</v>
      </c>
      <c r="DC6" s="83">
        <f t="shared" si="9"/>
        <v>83.16</v>
      </c>
      <c r="DD6" s="83">
        <f t="shared" si="9"/>
        <v>82.06</v>
      </c>
      <c r="DE6" s="83">
        <f t="shared" si="9"/>
        <v>82.26</v>
      </c>
      <c r="DF6" s="83">
        <f t="shared" si="9"/>
        <v>91.37</v>
      </c>
      <c r="DG6" s="83">
        <f t="shared" si="9"/>
        <v>91.92</v>
      </c>
      <c r="DH6" s="75" t="str">
        <f>IF(DH7="","",IF(DH7="-","【-】","【"&amp;SUBSTITUTE(TEXT(DH7,"#,##0.00"),"-","△")&amp;"】"))</f>
        <v>【95.91】</v>
      </c>
      <c r="DI6" s="83">
        <f t="shared" ref="DI6:DR6" si="10">IF(DI7="",NA(),DI7)</f>
        <v>39.31</v>
      </c>
      <c r="DJ6" s="83">
        <f t="shared" si="10"/>
        <v>41.22</v>
      </c>
      <c r="DK6" s="83">
        <f t="shared" si="10"/>
        <v>43.08</v>
      </c>
      <c r="DL6" s="83">
        <f t="shared" si="10"/>
        <v>45</v>
      </c>
      <c r="DM6" s="83">
        <f t="shared" si="10"/>
        <v>46.96</v>
      </c>
      <c r="DN6" s="83">
        <f t="shared" si="10"/>
        <v>24.1</v>
      </c>
      <c r="DO6" s="83">
        <f t="shared" si="10"/>
        <v>19.93</v>
      </c>
      <c r="DP6" s="83">
        <f t="shared" si="10"/>
        <v>21.94</v>
      </c>
      <c r="DQ6" s="83">
        <f t="shared" si="10"/>
        <v>29.42</v>
      </c>
      <c r="DR6" s="83">
        <f t="shared" si="10"/>
        <v>31.14</v>
      </c>
      <c r="DS6" s="75" t="str">
        <f>IF(DS7="","",IF(DS7="-","【-】","【"&amp;SUBSTITUTE(TEXT(DS7,"#,##0.00"),"-","△")&amp;"】"))</f>
        <v>【41.09】</v>
      </c>
      <c r="DT6" s="75">
        <f t="shared" ref="DT6:EC6" si="11">IF(DT7="",NA(),DT7)</f>
        <v>0</v>
      </c>
      <c r="DU6" s="75">
        <f t="shared" si="11"/>
        <v>0</v>
      </c>
      <c r="DV6" s="75">
        <f t="shared" si="11"/>
        <v>0</v>
      </c>
      <c r="DW6" s="75">
        <f t="shared" si="11"/>
        <v>0</v>
      </c>
      <c r="DX6" s="75">
        <f t="shared" si="11"/>
        <v>0</v>
      </c>
      <c r="DY6" s="75">
        <f t="shared" si="11"/>
        <v>0</v>
      </c>
      <c r="DZ6" s="75">
        <f t="shared" si="11"/>
        <v>0</v>
      </c>
      <c r="EA6" s="75">
        <f t="shared" si="11"/>
        <v>0</v>
      </c>
      <c r="EB6" s="83">
        <f t="shared" si="11"/>
        <v>0.74</v>
      </c>
      <c r="EC6" s="83">
        <f t="shared" si="11"/>
        <v>0.76</v>
      </c>
      <c r="ED6" s="75" t="str">
        <f>IF(ED7="","",IF(ED7="-","【-】","【"&amp;SUBSTITUTE(TEXT(ED7,"#,##0.00"),"-","△")&amp;"】"))</f>
        <v>【8.68】</v>
      </c>
      <c r="EE6" s="75">
        <f t="shared" ref="EE6:EN6" si="12">IF(EE7="",NA(),EE7)</f>
        <v>0</v>
      </c>
      <c r="EF6" s="75">
        <f t="shared" si="12"/>
        <v>0</v>
      </c>
      <c r="EG6" s="75">
        <f t="shared" si="12"/>
        <v>0</v>
      </c>
      <c r="EH6" s="75">
        <f t="shared" si="12"/>
        <v>0</v>
      </c>
      <c r="EI6" s="75">
        <f t="shared" si="12"/>
        <v>0</v>
      </c>
      <c r="EJ6" s="83">
        <f t="shared" si="12"/>
        <v>0.1</v>
      </c>
      <c r="EK6" s="83">
        <f t="shared" si="12"/>
        <v>0.32</v>
      </c>
      <c r="EL6" s="83">
        <f t="shared" si="12"/>
        <v>0.1</v>
      </c>
      <c r="EM6" s="83">
        <f t="shared" si="12"/>
        <v>7.0000000000000007e-002</v>
      </c>
      <c r="EN6" s="83">
        <f t="shared" si="12"/>
        <v>6.e-002</v>
      </c>
      <c r="EO6" s="75" t="str">
        <f>IF(EO7="","",IF(EO7="-","【-】","【"&amp;SUBSTITUTE(TEXT(EO7,"#,##0.00"),"-","△")&amp;"】"))</f>
        <v>【0.22】</v>
      </c>
    </row>
    <row r="7" spans="1:148" s="61" customFormat="1">
      <c r="A7" s="62"/>
      <c r="B7" s="68">
        <v>2023</v>
      </c>
      <c r="C7" s="68">
        <v>152251</v>
      </c>
      <c r="D7" s="68">
        <v>46</v>
      </c>
      <c r="E7" s="68">
        <v>17</v>
      </c>
      <c r="F7" s="68">
        <v>1</v>
      </c>
      <c r="G7" s="68">
        <v>0</v>
      </c>
      <c r="H7" s="68" t="s">
        <v>96</v>
      </c>
      <c r="I7" s="68" t="s">
        <v>97</v>
      </c>
      <c r="J7" s="68" t="s">
        <v>98</v>
      </c>
      <c r="K7" s="68" t="s">
        <v>99</v>
      </c>
      <c r="L7" s="68" t="s">
        <v>78</v>
      </c>
      <c r="M7" s="68" t="s">
        <v>100</v>
      </c>
      <c r="N7" s="76" t="s">
        <v>101</v>
      </c>
      <c r="O7" s="76">
        <v>80.78</v>
      </c>
      <c r="P7" s="76">
        <v>60.46</v>
      </c>
      <c r="Q7" s="76">
        <v>82.03</v>
      </c>
      <c r="R7" s="76">
        <v>4114</v>
      </c>
      <c r="S7" s="76">
        <v>33149</v>
      </c>
      <c r="T7" s="76">
        <v>946.76</v>
      </c>
      <c r="U7" s="76">
        <v>35.01</v>
      </c>
      <c r="V7" s="76">
        <v>19876</v>
      </c>
      <c r="W7" s="76">
        <v>8.84</v>
      </c>
      <c r="X7" s="76">
        <v>2248.42</v>
      </c>
      <c r="Y7" s="76">
        <v>117.65</v>
      </c>
      <c r="Z7" s="76">
        <v>116.8</v>
      </c>
      <c r="AA7" s="76">
        <v>111.45</v>
      </c>
      <c r="AB7" s="76">
        <v>107.22</v>
      </c>
      <c r="AC7" s="76">
        <v>105.53</v>
      </c>
      <c r="AD7" s="76">
        <v>109.21</v>
      </c>
      <c r="AE7" s="76">
        <v>107.81</v>
      </c>
      <c r="AF7" s="76">
        <v>107.54</v>
      </c>
      <c r="AG7" s="76">
        <v>105.35</v>
      </c>
      <c r="AH7" s="76">
        <v>106.8</v>
      </c>
      <c r="AI7" s="76">
        <v>105.91</v>
      </c>
      <c r="AJ7" s="76">
        <v>0</v>
      </c>
      <c r="AK7" s="76">
        <v>0</v>
      </c>
      <c r="AL7" s="76">
        <v>0</v>
      </c>
      <c r="AM7" s="76">
        <v>0</v>
      </c>
      <c r="AN7" s="76">
        <v>0</v>
      </c>
      <c r="AO7" s="76">
        <v>15.73</v>
      </c>
      <c r="AP7" s="76">
        <v>18.2</v>
      </c>
      <c r="AQ7" s="76">
        <v>19.059999999999999</v>
      </c>
      <c r="AR7" s="76">
        <v>26.07</v>
      </c>
      <c r="AS7" s="76">
        <v>26.89</v>
      </c>
      <c r="AT7" s="76">
        <v>3.03</v>
      </c>
      <c r="AU7" s="76">
        <v>84.63</v>
      </c>
      <c r="AV7" s="76">
        <v>94.28</v>
      </c>
      <c r="AW7" s="76">
        <v>82.43</v>
      </c>
      <c r="AX7" s="76">
        <v>69.2</v>
      </c>
      <c r="AY7" s="76">
        <v>51.7</v>
      </c>
      <c r="AZ7" s="76">
        <v>57.26</v>
      </c>
      <c r="BA7" s="76">
        <v>48.56</v>
      </c>
      <c r="BB7" s="76">
        <v>47.58</v>
      </c>
      <c r="BC7" s="76">
        <v>65.87</v>
      </c>
      <c r="BD7" s="76">
        <v>77.260000000000005</v>
      </c>
      <c r="BE7" s="76">
        <v>78.430000000000007</v>
      </c>
      <c r="BF7" s="76">
        <v>368.24</v>
      </c>
      <c r="BG7" s="76">
        <v>319.39</v>
      </c>
      <c r="BH7" s="76">
        <v>288.26</v>
      </c>
      <c r="BI7" s="76">
        <v>243.25</v>
      </c>
      <c r="BJ7" s="76">
        <v>167.67</v>
      </c>
      <c r="BK7" s="76">
        <v>1130.42</v>
      </c>
      <c r="BL7" s="76">
        <v>1245.0999999999999</v>
      </c>
      <c r="BM7" s="76">
        <v>1108.8</v>
      </c>
      <c r="BN7" s="76">
        <v>742.08</v>
      </c>
      <c r="BO7" s="76">
        <v>730.84</v>
      </c>
      <c r="BP7" s="76">
        <v>630.82000000000005</v>
      </c>
      <c r="BQ7" s="76">
        <v>155.30000000000001</v>
      </c>
      <c r="BR7" s="76">
        <v>138.47</v>
      </c>
      <c r="BS7" s="76">
        <v>129.38</v>
      </c>
      <c r="BT7" s="76">
        <v>115.59</v>
      </c>
      <c r="BU7" s="76">
        <v>99.33</v>
      </c>
      <c r="BV7" s="76">
        <v>74.17</v>
      </c>
      <c r="BW7" s="76">
        <v>79.77</v>
      </c>
      <c r="BX7" s="76">
        <v>79.63</v>
      </c>
      <c r="BY7" s="76">
        <v>86.51</v>
      </c>
      <c r="BZ7" s="76">
        <v>89.17</v>
      </c>
      <c r="CA7" s="76">
        <v>97.81</v>
      </c>
      <c r="CB7" s="76">
        <v>127.77</v>
      </c>
      <c r="CC7" s="76">
        <v>135.54</v>
      </c>
      <c r="CD7" s="76">
        <v>153.38</v>
      </c>
      <c r="CE7" s="76">
        <v>171.92</v>
      </c>
      <c r="CF7" s="76">
        <v>200.44</v>
      </c>
      <c r="CG7" s="76">
        <v>230.95</v>
      </c>
      <c r="CH7" s="76">
        <v>214.56</v>
      </c>
      <c r="CI7" s="76">
        <v>213.66</v>
      </c>
      <c r="CJ7" s="76">
        <v>188.24</v>
      </c>
      <c r="CK7" s="76">
        <v>184.85</v>
      </c>
      <c r="CL7" s="76">
        <v>138.75</v>
      </c>
      <c r="CM7" s="76" t="s">
        <v>101</v>
      </c>
      <c r="CN7" s="76" t="s">
        <v>101</v>
      </c>
      <c r="CO7" s="76" t="s">
        <v>101</v>
      </c>
      <c r="CP7" s="76" t="s">
        <v>101</v>
      </c>
      <c r="CQ7" s="76" t="s">
        <v>101</v>
      </c>
      <c r="CR7" s="76">
        <v>49.27</v>
      </c>
      <c r="CS7" s="76">
        <v>49.47</v>
      </c>
      <c r="CT7" s="76">
        <v>48.19</v>
      </c>
      <c r="CU7" s="76">
        <v>54.86</v>
      </c>
      <c r="CV7" s="76">
        <v>55.04</v>
      </c>
      <c r="CW7" s="76">
        <v>58.94</v>
      </c>
      <c r="CX7" s="76">
        <v>96.64</v>
      </c>
      <c r="CY7" s="76">
        <v>96.82</v>
      </c>
      <c r="CZ7" s="76">
        <v>96.98</v>
      </c>
      <c r="DA7" s="76">
        <v>97.15</v>
      </c>
      <c r="DB7" s="76">
        <v>97.34</v>
      </c>
      <c r="DC7" s="76">
        <v>83.16</v>
      </c>
      <c r="DD7" s="76">
        <v>82.06</v>
      </c>
      <c r="DE7" s="76">
        <v>82.26</v>
      </c>
      <c r="DF7" s="76">
        <v>91.37</v>
      </c>
      <c r="DG7" s="76">
        <v>91.92</v>
      </c>
      <c r="DH7" s="76">
        <v>95.91</v>
      </c>
      <c r="DI7" s="76">
        <v>39.31</v>
      </c>
      <c r="DJ7" s="76">
        <v>41.22</v>
      </c>
      <c r="DK7" s="76">
        <v>43.08</v>
      </c>
      <c r="DL7" s="76">
        <v>45</v>
      </c>
      <c r="DM7" s="76">
        <v>46.96</v>
      </c>
      <c r="DN7" s="76">
        <v>24.1</v>
      </c>
      <c r="DO7" s="76">
        <v>19.93</v>
      </c>
      <c r="DP7" s="76">
        <v>21.94</v>
      </c>
      <c r="DQ7" s="76">
        <v>29.42</v>
      </c>
      <c r="DR7" s="76">
        <v>31.14</v>
      </c>
      <c r="DS7" s="76">
        <v>41.09</v>
      </c>
      <c r="DT7" s="76">
        <v>0</v>
      </c>
      <c r="DU7" s="76">
        <v>0</v>
      </c>
      <c r="DV7" s="76">
        <v>0</v>
      </c>
      <c r="DW7" s="76">
        <v>0</v>
      </c>
      <c r="DX7" s="76">
        <v>0</v>
      </c>
      <c r="DY7" s="76">
        <v>0</v>
      </c>
      <c r="DZ7" s="76">
        <v>0</v>
      </c>
      <c r="EA7" s="76">
        <v>0</v>
      </c>
      <c r="EB7" s="76">
        <v>0.74</v>
      </c>
      <c r="EC7" s="76">
        <v>0.76</v>
      </c>
      <c r="ED7" s="76">
        <v>8.68</v>
      </c>
      <c r="EE7" s="76">
        <v>0</v>
      </c>
      <c r="EF7" s="76">
        <v>0</v>
      </c>
      <c r="EG7" s="76">
        <v>0</v>
      </c>
      <c r="EH7" s="76">
        <v>0</v>
      </c>
      <c r="EI7" s="76">
        <v>0</v>
      </c>
      <c r="EJ7" s="76">
        <v>0.1</v>
      </c>
      <c r="EK7" s="76">
        <v>0.32</v>
      </c>
      <c r="EL7" s="76">
        <v>0.1</v>
      </c>
      <c r="EM7" s="76">
        <v>7.0000000000000007e-002</v>
      </c>
      <c r="EN7" s="76">
        <v>6.e-002</v>
      </c>
      <c r="EO7" s="76">
        <v>0.22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 </cp:lastModifiedBy>
  <dcterms:created xsi:type="dcterms:W3CDTF">2025-01-31T07:38:50Z</dcterms:created>
  <dcterms:modified xsi:type="dcterms:W3CDTF">2025-02-03T06:02:07Z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2025-02-03T06:02:07Z</vt:filetime>
  </property>
</Properties>
</file>