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2Aaa++7lBl3PRUvE5q3LaNNiSjqk+4s/SXT7WIAm+sWVaJQ3AHOosVPGOk7Deq4bmiNGG/i5VL6PznLVEf82Cg==" workbookSaltValue="ltgBgmUJqK1v2q74DJFCJQ==" workbookSpinCount="100000"/>
  <bookViews>
    <workbookView xWindow="0" yWindow="0" windowWidth="28800" windowHeight="1194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<sst xmlns="http://schemas.openxmlformats.org/spreadsheetml/2006/main" xmlns:r="http://schemas.openxmlformats.org/officeDocument/2006/relationships" count="114" uniqueCount="114">
  <si>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⑤経費回収率(％)</t>
  </si>
  <si>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</si>
  <si>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</si>
  <si>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</si>
  <si>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</si>
  <si>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</si>
  <si>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</si>
  <si>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</si>
  <si>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</si>
  <si>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</si>
  <si>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</si>
  <si>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</si>
  <si>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</si>
  <si>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</si>
  <si>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</si>
  <si>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</si>
  <si>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</si>
  <si>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</si>
  <si>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</si>
  <si>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</si>
  <si>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</si>
  <si>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</si>
  <si>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小規模集合排水処理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</si>
  <si>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</si>
  <si>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</si>
  <si>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</si>
  <si>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</si>
  <si>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</si>
  <si>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</si>
  <si>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</si>
  <si>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</si>
  <si>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</si>
  <si>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</si>
  <si>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</si>
  <si>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2①</t>
  </si>
  <si>
    <t>類似団体平均値（平均値）</t>
  </si>
  <si>
    <t>【】</t>
  </si>
  <si>
    <t>②管渠老朽化率(％)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</si>
  <si>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</si>
  <si>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</si>
  <si>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</si>
  <si>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</si>
  <si>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</si>
  <si>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</si>
  <si>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</si>
  <si>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</si>
  <si>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</si>
  <si>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</si>
  <si>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</si>
  <si>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</si>
  <si>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</si>
  <si>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</si>
  <si>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</si>
  <si>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</si>
  <si>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</si>
  <si>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</si>
  <si>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</si>
  <si>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</si>
  <si>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</si>
  <si>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</si>
  <si>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</si>
  <si>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</si>
  <si>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</si>
  <si>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</si>
  <si>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</si>
  <si>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</si>
  <si>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</si>
  <si>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</si>
  <si>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</si>
  <si>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</si>
  <si>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</si>
  <si>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</si>
  <si>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</si>
  <si>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</si>
  <si>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</si>
  <si>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</si>
  <si>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</si>
  <si>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</si>
  <si>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</si>
  <si>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</si>
  <si>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</si>
  <si>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</si>
  <si>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</si>
  <si>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</si>
  <si>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</si>
  <si>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</si>
  <si>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</si>
  <si>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</si>
  <si>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</si>
  <si>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</si>
  <si>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</si>
  <si>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</si>
  <si>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</si>
  <si>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</si>
  <si>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</si>
  <si>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</si>
  <si>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</si>
  <si>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</si>
  <si>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</si>
  <si>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I2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</si>
  <si>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</si>
  <si>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</si>
  <si>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</si>
  <si>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</si>
  <si>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</si>
  <si>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</si>
  <si>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</si>
  <si>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</si>
  <si>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</si>
  <si>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</si>
  <si>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</si>
  <si>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・小規模な処理区設定となっている。
・有形固定資産減価償却率は、整備が完了し、区域拡張に係る大きな投資はないため、償却が進んでいくことによる逓増傾向にある。
・管渠は、老朽化による更新の時期となっていない。</t>
  </si>
  <si>
    <t>・整備は完了しており、事業は施設設備の維持管理が主な業務となっている。
・事業に要する費用は、使用料収入や一般会計からの繰入金（企業債償還の交付税措置等）等で賄われている。水洗化率が100％に達し新たな接続が見込めないため、今後も人口減少や節水志向等の影響を直に受け、使用料収入の減少が見込まれる。
・今後、処理施設の更新が見込まれるが、使用料単価は高い水準にあり、更新費用の捻出に困難が予想される。
・平成28年度に策定した「魚沼市下水道事業経営戦略」の進捗管理や計画見直しを行いながら、経営の質と効率化を高め、市民サービスの安定的な継続が図られるよう運営するものとする。</t>
  </si>
  <si>
    <r>
      <t>・経常収支比率は、</t>
    </r>
    <r>
      <rPr>
        <sz val="11"/>
        <color auto="1"/>
        <rFont val="ＭＳ ゴシック"/>
      </rPr>
      <t>収益が費用を上回り健全な経営状況となっている。一方で、累積欠損金比率は増加している。小規模な事業であり、また現段階では類似団体数が少なく、適切な比較が難しいところである。
・施設の初期投資に係る資本費等がかかっており、処理原価も高くなっている。また、使用料は市内の下水道関連5事業が一体的に運営されていることから統一しており、そのため、処理原価に見合った使用料の徴収が出来ないため、経費回収率が上がらない要因となっている。
・施設利用率は、設置当時より人口や流入水量が減少傾向であるが、対象件数が少なく、処理人口に変動があると数値に大きく影響するものの、近年は同率で推移している。
・水洗化率は、100％となっており、接続は完了している。</t>
    </r>
    <rPh sb="9" eb="11">
      <t>シュウエキ</t>
    </rPh>
    <rPh sb="12" eb="14">
      <t>ヒヨウ</t>
    </rPh>
    <rPh sb="32" eb="34">
      <t>イッポウ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</si>
</sst>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34.68</c:v>
                </c:pt>
                <c:pt idx="1">
                  <c:v>34.700000000000003</c:v>
                </c:pt>
                <c:pt idx="2">
                  <c:v>46.83</c:v>
                </c:pt>
                <c:pt idx="3">
                  <c:v>33.74</c:v>
                </c:pt>
                <c:pt idx="4">
                  <c:v>32.979999999999997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90.04</c:v>
                </c:pt>
                <c:pt idx="2">
                  <c:v>90.58</c:v>
                </c:pt>
                <c:pt idx="3">
                  <c:v>90.11</c:v>
                </c:pt>
                <c:pt idx="4">
                  <c:v>89.95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88.27</c:v>
                </c:pt>
                <c:pt idx="1">
                  <c:v>87.72</c:v>
                </c:pt>
                <c:pt idx="2">
                  <c:v>85.47</c:v>
                </c:pt>
                <c:pt idx="3">
                  <c:v>84.6</c:v>
                </c:pt>
                <c:pt idx="4">
                  <c:v>105.16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99.2</c:v>
                </c:pt>
                <c:pt idx="1">
                  <c:v>100.42</c:v>
                </c:pt>
                <c:pt idx="2">
                  <c:v>98.03</c:v>
                </c:pt>
                <c:pt idx="3">
                  <c:v>105.46</c:v>
                </c:pt>
                <c:pt idx="4">
                  <c:v>109.38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37.299999999999997</c:v>
                </c:pt>
                <c:pt idx="1">
                  <c:v>40.21</c:v>
                </c:pt>
                <c:pt idx="2">
                  <c:v>43.13</c:v>
                </c:pt>
                <c:pt idx="3">
                  <c:v>46.04</c:v>
                </c:pt>
                <c:pt idx="4">
                  <c:v>47.67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</c:v>
                </c:pt>
                <c:pt idx="1">
                  <c:v>29.28</c:v>
                </c:pt>
                <c:pt idx="2">
                  <c:v>32.380000000000003</c:v>
                </c:pt>
                <c:pt idx="3">
                  <c:v>35.24</c:v>
                </c:pt>
                <c:pt idx="4">
                  <c:v>36.090000000000003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792.88</c:v>
                </c:pt>
                <c:pt idx="1">
                  <c:v>927.18</c:v>
                </c:pt>
                <c:pt idx="2">
                  <c:v>1253.46</c:v>
                </c:pt>
                <c:pt idx="3">
                  <c:v>1500</c:v>
                </c:pt>
                <c:pt idx="4">
                  <c:v>1513.87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1500.46</c:v>
                </c:pt>
                <c:pt idx="1">
                  <c:v>762.05</c:v>
                </c:pt>
                <c:pt idx="2">
                  <c:v>755.68</c:v>
                </c:pt>
                <c:pt idx="3">
                  <c:v>806.39</c:v>
                </c:pt>
                <c:pt idx="4">
                  <c:v>641.13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330.13</c:v>
                </c:pt>
                <c:pt idx="1">
                  <c:v>315.12</c:v>
                </c:pt>
                <c:pt idx="2">
                  <c:v>298.94</c:v>
                </c:pt>
                <c:pt idx="3">
                  <c:v>281.26</c:v>
                </c:pt>
                <c:pt idx="4">
                  <c:v>197.65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81.260000000000005</c:v>
                </c:pt>
                <c:pt idx="1">
                  <c:v>92.61</c:v>
                </c:pt>
                <c:pt idx="2">
                  <c:v>91.41</c:v>
                </c:pt>
                <c:pt idx="3">
                  <c:v>96.26</c:v>
                </c:pt>
                <c:pt idx="4">
                  <c:v>90.92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2682.71</c:v>
                </c:pt>
                <c:pt idx="1">
                  <c:v>2503.69</c:v>
                </c:pt>
                <c:pt idx="2">
                  <c:v>2691.15</c:v>
                </c:pt>
                <c:pt idx="3">
                  <c:v>2588.89</c:v>
                </c:pt>
                <c:pt idx="4">
                  <c:v>2538.2399999999998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1748.51</c:v>
                </c:pt>
                <c:pt idx="1">
                  <c:v>1640.16</c:v>
                </c:pt>
                <c:pt idx="2">
                  <c:v>1521.05</c:v>
                </c:pt>
                <c:pt idx="3">
                  <c:v>1490.65</c:v>
                </c:pt>
                <c:pt idx="4">
                  <c:v>1312.67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42.39</c:v>
                </c:pt>
                <c:pt idx="1">
                  <c:v>39.840000000000003</c:v>
                </c:pt>
                <c:pt idx="2">
                  <c:v>34.39</c:v>
                </c:pt>
                <c:pt idx="3">
                  <c:v>32.47</c:v>
                </c:pt>
                <c:pt idx="4">
                  <c:v>27.26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34.99</c:v>
                </c:pt>
                <c:pt idx="1">
                  <c:v>38.270000000000003</c:v>
                </c:pt>
                <c:pt idx="2">
                  <c:v>37.520000000000003</c:v>
                </c:pt>
                <c:pt idx="3">
                  <c:v>34.96</c:v>
                </c:pt>
                <c:pt idx="4">
                  <c:v>34.44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484.01</c:v>
                </c:pt>
                <c:pt idx="1">
                  <c:v>465.46</c:v>
                </c:pt>
                <c:pt idx="2">
                  <c:v>575.78</c:v>
                </c:pt>
                <c:pt idx="3">
                  <c:v>609.58000000000004</c:v>
                </c:pt>
                <c:pt idx="4">
                  <c:v>726.89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520.91999999999996</c:v>
                </c:pt>
                <c:pt idx="1">
                  <c:v>486.77</c:v>
                </c:pt>
                <c:pt idx="2">
                  <c:v>502.1</c:v>
                </c:pt>
                <c:pt idx="3">
                  <c:v>539.07000000000005</c:v>
                </c:pt>
                <c:pt idx="4">
                  <c:v>541.80999999999995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【109.13】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【631.67】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【91.66】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【1,321.62】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【33.03】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【538.24】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【34.61】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【35.75】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80" zoomScaleNormal="80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1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14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小規模集合排水処理</v>
      </c>
      <c r="Q8" s="6"/>
      <c r="R8" s="6"/>
      <c r="S8" s="6"/>
      <c r="T8" s="6"/>
      <c r="U8" s="6"/>
      <c r="V8" s="6"/>
      <c r="W8" s="6" t="str">
        <f>データ!L6</f>
        <v>I2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33149</v>
      </c>
      <c r="AM8" s="21"/>
      <c r="AN8" s="21"/>
      <c r="AO8" s="21"/>
      <c r="AP8" s="21"/>
      <c r="AQ8" s="21"/>
      <c r="AR8" s="21"/>
      <c r="AS8" s="21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35.01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15</v>
      </c>
      <c r="BM8" s="39"/>
      <c r="BN8" s="48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33</v>
      </c>
      <c r="BM9" s="40"/>
      <c r="BN9" s="49" t="s">
        <v>35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24.17</v>
      </c>
      <c r="J10" s="7"/>
      <c r="K10" s="7"/>
      <c r="L10" s="7"/>
      <c r="M10" s="7"/>
      <c r="N10" s="7"/>
      <c r="O10" s="7"/>
      <c r="P10" s="7">
        <f>データ!P6</f>
        <v>4.e-002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4114</v>
      </c>
      <c r="AE10" s="21"/>
      <c r="AF10" s="21"/>
      <c r="AG10" s="21"/>
      <c r="AH10" s="21"/>
      <c r="AI10" s="21"/>
      <c r="AJ10" s="21"/>
      <c r="AK10" s="2"/>
      <c r="AL10" s="21">
        <f>データ!V6</f>
        <v>13</v>
      </c>
      <c r="AM10" s="21"/>
      <c r="AN10" s="21"/>
      <c r="AO10" s="21"/>
      <c r="AP10" s="21"/>
      <c r="AQ10" s="21"/>
      <c r="AR10" s="21"/>
      <c r="AS10" s="21"/>
      <c r="AT10" s="7">
        <f>データ!W6</f>
        <v>4.e-002</v>
      </c>
      <c r="AU10" s="7"/>
      <c r="AV10" s="7"/>
      <c r="AW10" s="7"/>
      <c r="AX10" s="7"/>
      <c r="AY10" s="7"/>
      <c r="AZ10" s="7"/>
      <c r="BA10" s="7"/>
      <c r="BB10" s="7">
        <f>データ!X6</f>
        <v>325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36</v>
      </c>
      <c r="BM10" s="41"/>
      <c r="BN10" s="50" t="s">
        <v>38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56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57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57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57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57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57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57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57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57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57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57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57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57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57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57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57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57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57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57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57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57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57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57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57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57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57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57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57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57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42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55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56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6" t="s">
        <v>111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59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59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59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59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59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59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59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59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59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59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59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59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59"/>
    </row>
    <row r="60" spans="1:78" ht="13.5" customHeight="1">
      <c r="A60" s="2"/>
      <c r="B60" s="9" t="s">
        <v>13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59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59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59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7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60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12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55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56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6" t="s">
        <v>112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59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59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59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59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59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59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9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59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59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59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59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59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59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59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59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59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7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60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46</v>
      </c>
      <c r="F84" s="12" t="s">
        <v>47</v>
      </c>
      <c r="G84" s="12" t="s">
        <v>48</v>
      </c>
      <c r="H84" s="12" t="s">
        <v>41</v>
      </c>
      <c r="I84" s="12" t="s">
        <v>11</v>
      </c>
      <c r="J84" s="12" t="s">
        <v>49</v>
      </c>
      <c r="K84" s="12" t="s">
        <v>50</v>
      </c>
      <c r="L84" s="12" t="s">
        <v>4</v>
      </c>
      <c r="M84" s="12" t="s">
        <v>34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データ!AI6</f>
        <v>【109.13】</v>
      </c>
      <c r="F85" s="12" t="str">
        <f>データ!AT6</f>
        <v>【631.67】</v>
      </c>
      <c r="G85" s="12" t="str">
        <f>データ!BE6</f>
        <v>【91.66】</v>
      </c>
      <c r="H85" s="12" t="str">
        <f>データ!BP6</f>
        <v>【1,321.62】</v>
      </c>
      <c r="I85" s="12" t="str">
        <f>データ!CA6</f>
        <v>【34.61】</v>
      </c>
      <c r="J85" s="12" t="str">
        <f>データ!CL6</f>
        <v>【538.24】</v>
      </c>
      <c r="K85" s="12" t="str">
        <f>データ!CW6</f>
        <v>【33.03】</v>
      </c>
      <c r="L85" s="12" t="str">
        <f>データ!DH6</f>
        <v>【89.81】</v>
      </c>
      <c r="M85" s="12" t="str">
        <f>データ!DS6</f>
        <v>【35.75】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E10UW9RUIbcMdQSRvo64YeM7tWhrFkY5x47dEU/URl3HYsBgNJ2Zqua6CWYwyDRnUbuu1stR2sVWNLvaLCJo2w==" saltValue="f61Jz7JedMCh3c5TPe5BS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80">
        <v>1</v>
      </c>
      <c r="Z1" s="80">
        <v>1</v>
      </c>
      <c r="AA1" s="80">
        <v>1</v>
      </c>
      <c r="AB1" s="80">
        <v>1</v>
      </c>
      <c r="AC1" s="80">
        <v>1</v>
      </c>
      <c r="AD1" s="80">
        <v>1</v>
      </c>
      <c r="AE1" s="80">
        <v>1</v>
      </c>
      <c r="AF1" s="80">
        <v>1</v>
      </c>
      <c r="AG1" s="80">
        <v>1</v>
      </c>
      <c r="AH1" s="80">
        <v>1</v>
      </c>
      <c r="AI1" s="80"/>
      <c r="AJ1" s="80">
        <v>1</v>
      </c>
      <c r="AK1" s="80">
        <v>1</v>
      </c>
      <c r="AL1" s="80">
        <v>1</v>
      </c>
      <c r="AM1" s="80">
        <v>1</v>
      </c>
      <c r="AN1" s="80">
        <v>1</v>
      </c>
      <c r="AO1" s="80">
        <v>1</v>
      </c>
      <c r="AP1" s="80">
        <v>1</v>
      </c>
      <c r="AQ1" s="80">
        <v>1</v>
      </c>
      <c r="AR1" s="80">
        <v>1</v>
      </c>
      <c r="AS1" s="80">
        <v>1</v>
      </c>
      <c r="AT1" s="80"/>
      <c r="AU1" s="80">
        <v>1</v>
      </c>
      <c r="AV1" s="80">
        <v>1</v>
      </c>
      <c r="AW1" s="80">
        <v>1</v>
      </c>
      <c r="AX1" s="80">
        <v>1</v>
      </c>
      <c r="AY1" s="80">
        <v>1</v>
      </c>
      <c r="AZ1" s="80">
        <v>1</v>
      </c>
      <c r="BA1" s="80">
        <v>1</v>
      </c>
      <c r="BB1" s="80">
        <v>1</v>
      </c>
      <c r="BC1" s="80">
        <v>1</v>
      </c>
      <c r="BD1" s="80">
        <v>1</v>
      </c>
      <c r="BE1" s="80"/>
      <c r="BF1" s="80">
        <v>1</v>
      </c>
      <c r="BG1" s="80">
        <v>1</v>
      </c>
      <c r="BH1" s="80">
        <v>1</v>
      </c>
      <c r="BI1" s="80">
        <v>1</v>
      </c>
      <c r="BJ1" s="80">
        <v>1</v>
      </c>
      <c r="BK1" s="80">
        <v>1</v>
      </c>
      <c r="BL1" s="80">
        <v>1</v>
      </c>
      <c r="BM1" s="80">
        <v>1</v>
      </c>
      <c r="BN1" s="80">
        <v>1</v>
      </c>
      <c r="BO1" s="80">
        <v>1</v>
      </c>
      <c r="BP1" s="80"/>
      <c r="BQ1" s="80">
        <v>1</v>
      </c>
      <c r="BR1" s="80">
        <v>1</v>
      </c>
      <c r="BS1" s="80">
        <v>1</v>
      </c>
      <c r="BT1" s="80">
        <v>1</v>
      </c>
      <c r="BU1" s="80">
        <v>1</v>
      </c>
      <c r="BV1" s="80">
        <v>1</v>
      </c>
      <c r="BW1" s="80">
        <v>1</v>
      </c>
      <c r="BX1" s="80">
        <v>1</v>
      </c>
      <c r="BY1" s="80">
        <v>1</v>
      </c>
      <c r="BZ1" s="80">
        <v>1</v>
      </c>
      <c r="CA1" s="80"/>
      <c r="CB1" s="80">
        <v>1</v>
      </c>
      <c r="CC1" s="80">
        <v>1</v>
      </c>
      <c r="CD1" s="80">
        <v>1</v>
      </c>
      <c r="CE1" s="80">
        <v>1</v>
      </c>
      <c r="CF1" s="80">
        <v>1</v>
      </c>
      <c r="CG1" s="80">
        <v>1</v>
      </c>
      <c r="CH1" s="80">
        <v>1</v>
      </c>
      <c r="CI1" s="80">
        <v>1</v>
      </c>
      <c r="CJ1" s="80">
        <v>1</v>
      </c>
      <c r="CK1" s="80">
        <v>1</v>
      </c>
      <c r="CL1" s="80"/>
      <c r="CM1" s="80">
        <v>1</v>
      </c>
      <c r="CN1" s="80">
        <v>1</v>
      </c>
      <c r="CO1" s="80">
        <v>1</v>
      </c>
      <c r="CP1" s="80">
        <v>1</v>
      </c>
      <c r="CQ1" s="80">
        <v>1</v>
      </c>
      <c r="CR1" s="80">
        <v>1</v>
      </c>
      <c r="CS1" s="80">
        <v>1</v>
      </c>
      <c r="CT1" s="80">
        <v>1</v>
      </c>
      <c r="CU1" s="80">
        <v>1</v>
      </c>
      <c r="CV1" s="80">
        <v>1</v>
      </c>
      <c r="CW1" s="80"/>
      <c r="CX1" s="80">
        <v>1</v>
      </c>
      <c r="CY1" s="80">
        <v>1</v>
      </c>
      <c r="CZ1" s="80">
        <v>1</v>
      </c>
      <c r="DA1" s="80">
        <v>1</v>
      </c>
      <c r="DB1" s="80">
        <v>1</v>
      </c>
      <c r="DC1" s="80">
        <v>1</v>
      </c>
      <c r="DD1" s="80">
        <v>1</v>
      </c>
      <c r="DE1" s="80">
        <v>1</v>
      </c>
      <c r="DF1" s="80">
        <v>1</v>
      </c>
      <c r="DG1" s="80">
        <v>1</v>
      </c>
      <c r="DH1" s="80"/>
      <c r="DI1" s="80">
        <v>1</v>
      </c>
      <c r="DJ1" s="80">
        <v>1</v>
      </c>
      <c r="DK1" s="80">
        <v>1</v>
      </c>
      <c r="DL1" s="80">
        <v>1</v>
      </c>
      <c r="DM1" s="80">
        <v>1</v>
      </c>
      <c r="DN1" s="80">
        <v>1</v>
      </c>
      <c r="DO1" s="80">
        <v>1</v>
      </c>
      <c r="DP1" s="80">
        <v>1</v>
      </c>
      <c r="DQ1" s="80">
        <v>1</v>
      </c>
      <c r="DR1" s="80">
        <v>1</v>
      </c>
      <c r="DS1" s="80"/>
      <c r="DT1" s="80">
        <v>1</v>
      </c>
      <c r="DU1" s="80">
        <v>1</v>
      </c>
      <c r="DV1" s="80">
        <v>1</v>
      </c>
      <c r="DW1" s="80">
        <v>1</v>
      </c>
      <c r="DX1" s="80">
        <v>1</v>
      </c>
      <c r="DY1" s="80">
        <v>1</v>
      </c>
      <c r="DZ1" s="80">
        <v>1</v>
      </c>
      <c r="EA1" s="80">
        <v>1</v>
      </c>
      <c r="EB1" s="80">
        <v>1</v>
      </c>
      <c r="EC1" s="80">
        <v>1</v>
      </c>
      <c r="ED1" s="80"/>
      <c r="EE1" s="80">
        <v>1</v>
      </c>
      <c r="EF1" s="80">
        <v>1</v>
      </c>
      <c r="EG1" s="80">
        <v>1</v>
      </c>
      <c r="EH1" s="80">
        <v>1</v>
      </c>
      <c r="EI1" s="80">
        <v>1</v>
      </c>
      <c r="EJ1" s="80">
        <v>1</v>
      </c>
      <c r="EK1" s="80">
        <v>1</v>
      </c>
      <c r="EL1" s="80">
        <v>1</v>
      </c>
      <c r="EM1" s="80">
        <v>1</v>
      </c>
      <c r="EN1" s="80">
        <v>1</v>
      </c>
      <c r="EO1" s="80"/>
    </row>
    <row r="2" spans="1:148">
      <c r="A2" s="62" t="s">
        <v>56</v>
      </c>
      <c r="B2" s="62">
        <f t="shared" ref="B2:EO2" si="0">COLUMN()-1</f>
        <v>1</v>
      </c>
      <c r="C2" s="62">
        <f t="shared" si="0"/>
        <v>2</v>
      </c>
      <c r="D2" s="62">
        <f t="shared" si="0"/>
        <v>3</v>
      </c>
      <c r="E2" s="62">
        <f t="shared" si="0"/>
        <v>4</v>
      </c>
      <c r="F2" s="62">
        <f t="shared" si="0"/>
        <v>5</v>
      </c>
      <c r="G2" s="62">
        <f t="shared" si="0"/>
        <v>6</v>
      </c>
      <c r="H2" s="62">
        <f t="shared" si="0"/>
        <v>7</v>
      </c>
      <c r="I2" s="62">
        <f t="shared" si="0"/>
        <v>8</v>
      </c>
      <c r="J2" s="62">
        <f t="shared" si="0"/>
        <v>9</v>
      </c>
      <c r="K2" s="62">
        <f t="shared" si="0"/>
        <v>10</v>
      </c>
      <c r="L2" s="62">
        <f t="shared" si="0"/>
        <v>11</v>
      </c>
      <c r="M2" s="62">
        <f t="shared" si="0"/>
        <v>12</v>
      </c>
      <c r="N2" s="62">
        <f t="shared" si="0"/>
        <v>13</v>
      </c>
      <c r="O2" s="62">
        <f t="shared" si="0"/>
        <v>14</v>
      </c>
      <c r="P2" s="62">
        <f t="shared" si="0"/>
        <v>15</v>
      </c>
      <c r="Q2" s="62">
        <f t="shared" si="0"/>
        <v>16</v>
      </c>
      <c r="R2" s="62">
        <f t="shared" si="0"/>
        <v>17</v>
      </c>
      <c r="S2" s="62">
        <f t="shared" si="0"/>
        <v>18</v>
      </c>
      <c r="T2" s="62">
        <f t="shared" si="0"/>
        <v>19</v>
      </c>
      <c r="U2" s="62">
        <f t="shared" si="0"/>
        <v>20</v>
      </c>
      <c r="V2" s="62">
        <f t="shared" si="0"/>
        <v>21</v>
      </c>
      <c r="W2" s="62">
        <f t="shared" si="0"/>
        <v>22</v>
      </c>
      <c r="X2" s="62">
        <f t="shared" si="0"/>
        <v>23</v>
      </c>
      <c r="Y2" s="62">
        <f t="shared" si="0"/>
        <v>24</v>
      </c>
      <c r="Z2" s="62">
        <f t="shared" si="0"/>
        <v>25</v>
      </c>
      <c r="AA2" s="62">
        <f t="shared" si="0"/>
        <v>26</v>
      </c>
      <c r="AB2" s="62">
        <f t="shared" si="0"/>
        <v>27</v>
      </c>
      <c r="AC2" s="62">
        <f t="shared" si="0"/>
        <v>28</v>
      </c>
      <c r="AD2" s="62">
        <f t="shared" si="0"/>
        <v>29</v>
      </c>
      <c r="AE2" s="62">
        <f t="shared" si="0"/>
        <v>30</v>
      </c>
      <c r="AF2" s="62">
        <f t="shared" si="0"/>
        <v>31</v>
      </c>
      <c r="AG2" s="62">
        <f t="shared" si="0"/>
        <v>32</v>
      </c>
      <c r="AH2" s="62">
        <f t="shared" si="0"/>
        <v>33</v>
      </c>
      <c r="AI2" s="62">
        <f t="shared" si="0"/>
        <v>34</v>
      </c>
      <c r="AJ2" s="62">
        <f t="shared" si="0"/>
        <v>35</v>
      </c>
      <c r="AK2" s="62">
        <f t="shared" si="0"/>
        <v>36</v>
      </c>
      <c r="AL2" s="62">
        <f t="shared" si="0"/>
        <v>37</v>
      </c>
      <c r="AM2" s="62">
        <f t="shared" si="0"/>
        <v>38</v>
      </c>
      <c r="AN2" s="62">
        <f t="shared" si="0"/>
        <v>39</v>
      </c>
      <c r="AO2" s="62">
        <f t="shared" si="0"/>
        <v>40</v>
      </c>
      <c r="AP2" s="62">
        <f t="shared" si="0"/>
        <v>41</v>
      </c>
      <c r="AQ2" s="62">
        <f t="shared" si="0"/>
        <v>42</v>
      </c>
      <c r="AR2" s="62">
        <f t="shared" si="0"/>
        <v>43</v>
      </c>
      <c r="AS2" s="62">
        <f t="shared" si="0"/>
        <v>44</v>
      </c>
      <c r="AT2" s="62">
        <f t="shared" si="0"/>
        <v>45</v>
      </c>
      <c r="AU2" s="62">
        <f t="shared" si="0"/>
        <v>46</v>
      </c>
      <c r="AV2" s="62">
        <f t="shared" si="0"/>
        <v>47</v>
      </c>
      <c r="AW2" s="62">
        <f t="shared" si="0"/>
        <v>48</v>
      </c>
      <c r="AX2" s="62">
        <f t="shared" si="0"/>
        <v>49</v>
      </c>
      <c r="AY2" s="62">
        <f t="shared" si="0"/>
        <v>50</v>
      </c>
      <c r="AZ2" s="62">
        <f t="shared" si="0"/>
        <v>51</v>
      </c>
      <c r="BA2" s="62">
        <f t="shared" si="0"/>
        <v>52</v>
      </c>
      <c r="BB2" s="62">
        <f t="shared" si="0"/>
        <v>53</v>
      </c>
      <c r="BC2" s="62">
        <f t="shared" si="0"/>
        <v>54</v>
      </c>
      <c r="BD2" s="62">
        <f t="shared" si="0"/>
        <v>55</v>
      </c>
      <c r="BE2" s="62">
        <f t="shared" si="0"/>
        <v>56</v>
      </c>
      <c r="BF2" s="62">
        <f t="shared" si="0"/>
        <v>57</v>
      </c>
      <c r="BG2" s="62">
        <f t="shared" si="0"/>
        <v>58</v>
      </c>
      <c r="BH2" s="62">
        <f t="shared" si="0"/>
        <v>59</v>
      </c>
      <c r="BI2" s="62">
        <f t="shared" si="0"/>
        <v>60</v>
      </c>
      <c r="BJ2" s="62">
        <f t="shared" si="0"/>
        <v>61</v>
      </c>
      <c r="BK2" s="62">
        <f t="shared" si="0"/>
        <v>62</v>
      </c>
      <c r="BL2" s="62">
        <f t="shared" si="0"/>
        <v>63</v>
      </c>
      <c r="BM2" s="62">
        <f t="shared" si="0"/>
        <v>64</v>
      </c>
      <c r="BN2" s="62">
        <f t="shared" si="0"/>
        <v>65</v>
      </c>
      <c r="BO2" s="62">
        <f t="shared" si="0"/>
        <v>66</v>
      </c>
      <c r="BP2" s="62">
        <f t="shared" si="0"/>
        <v>67</v>
      </c>
      <c r="BQ2" s="62">
        <f t="shared" si="0"/>
        <v>68</v>
      </c>
      <c r="BR2" s="62">
        <f t="shared" si="0"/>
        <v>69</v>
      </c>
      <c r="BS2" s="62">
        <f t="shared" si="0"/>
        <v>70</v>
      </c>
      <c r="BT2" s="62">
        <f t="shared" si="0"/>
        <v>71</v>
      </c>
      <c r="BU2" s="62">
        <f t="shared" si="0"/>
        <v>72</v>
      </c>
      <c r="BV2" s="62">
        <f t="shared" si="0"/>
        <v>73</v>
      </c>
      <c r="BW2" s="62">
        <f t="shared" si="0"/>
        <v>74</v>
      </c>
      <c r="BX2" s="62">
        <f t="shared" si="0"/>
        <v>75</v>
      </c>
      <c r="BY2" s="62">
        <f t="shared" si="0"/>
        <v>76</v>
      </c>
      <c r="BZ2" s="62">
        <f t="shared" si="0"/>
        <v>77</v>
      </c>
      <c r="CA2" s="62">
        <f t="shared" si="0"/>
        <v>78</v>
      </c>
      <c r="CB2" s="62">
        <f t="shared" si="0"/>
        <v>79</v>
      </c>
      <c r="CC2" s="62">
        <f t="shared" si="0"/>
        <v>80</v>
      </c>
      <c r="CD2" s="62">
        <f t="shared" si="0"/>
        <v>81</v>
      </c>
      <c r="CE2" s="62">
        <f t="shared" si="0"/>
        <v>82</v>
      </c>
      <c r="CF2" s="62">
        <f t="shared" si="0"/>
        <v>83</v>
      </c>
      <c r="CG2" s="62">
        <f t="shared" si="0"/>
        <v>84</v>
      </c>
      <c r="CH2" s="62">
        <f t="shared" si="0"/>
        <v>85</v>
      </c>
      <c r="CI2" s="62">
        <f t="shared" si="0"/>
        <v>86</v>
      </c>
      <c r="CJ2" s="62">
        <f t="shared" si="0"/>
        <v>87</v>
      </c>
      <c r="CK2" s="62">
        <f t="shared" si="0"/>
        <v>88</v>
      </c>
      <c r="CL2" s="62">
        <f t="shared" si="0"/>
        <v>89</v>
      </c>
      <c r="CM2" s="62">
        <f t="shared" si="0"/>
        <v>90</v>
      </c>
      <c r="CN2" s="62">
        <f t="shared" si="0"/>
        <v>91</v>
      </c>
      <c r="CO2" s="62">
        <f t="shared" si="0"/>
        <v>92</v>
      </c>
      <c r="CP2" s="62">
        <f t="shared" si="0"/>
        <v>93</v>
      </c>
      <c r="CQ2" s="62">
        <f t="shared" si="0"/>
        <v>94</v>
      </c>
      <c r="CR2" s="62">
        <f t="shared" si="0"/>
        <v>95</v>
      </c>
      <c r="CS2" s="62">
        <f t="shared" si="0"/>
        <v>96</v>
      </c>
      <c r="CT2" s="62">
        <f t="shared" si="0"/>
        <v>97</v>
      </c>
      <c r="CU2" s="62">
        <f t="shared" si="0"/>
        <v>98</v>
      </c>
      <c r="CV2" s="62">
        <f t="shared" si="0"/>
        <v>99</v>
      </c>
      <c r="CW2" s="62">
        <f t="shared" si="0"/>
        <v>100</v>
      </c>
      <c r="CX2" s="62">
        <f t="shared" si="0"/>
        <v>101</v>
      </c>
      <c r="CY2" s="62">
        <f t="shared" si="0"/>
        <v>102</v>
      </c>
      <c r="CZ2" s="62">
        <f t="shared" si="0"/>
        <v>103</v>
      </c>
      <c r="DA2" s="62">
        <f t="shared" si="0"/>
        <v>104</v>
      </c>
      <c r="DB2" s="62">
        <f t="shared" si="0"/>
        <v>105</v>
      </c>
      <c r="DC2" s="62">
        <f t="shared" si="0"/>
        <v>106</v>
      </c>
      <c r="DD2" s="62">
        <f t="shared" si="0"/>
        <v>107</v>
      </c>
      <c r="DE2" s="62">
        <f t="shared" si="0"/>
        <v>108</v>
      </c>
      <c r="DF2" s="62">
        <f t="shared" si="0"/>
        <v>109</v>
      </c>
      <c r="DG2" s="62">
        <f t="shared" si="0"/>
        <v>110</v>
      </c>
      <c r="DH2" s="62">
        <f t="shared" si="0"/>
        <v>111</v>
      </c>
      <c r="DI2" s="62">
        <f t="shared" si="0"/>
        <v>112</v>
      </c>
      <c r="DJ2" s="62">
        <f t="shared" si="0"/>
        <v>113</v>
      </c>
      <c r="DK2" s="62">
        <f t="shared" si="0"/>
        <v>114</v>
      </c>
      <c r="DL2" s="62">
        <f t="shared" si="0"/>
        <v>115</v>
      </c>
      <c r="DM2" s="62">
        <f t="shared" si="0"/>
        <v>116</v>
      </c>
      <c r="DN2" s="62">
        <f t="shared" si="0"/>
        <v>117</v>
      </c>
      <c r="DO2" s="62">
        <f t="shared" si="0"/>
        <v>118</v>
      </c>
      <c r="DP2" s="62">
        <f t="shared" si="0"/>
        <v>119</v>
      </c>
      <c r="DQ2" s="62">
        <f t="shared" si="0"/>
        <v>120</v>
      </c>
      <c r="DR2" s="62">
        <f t="shared" si="0"/>
        <v>121</v>
      </c>
      <c r="DS2" s="62">
        <f t="shared" si="0"/>
        <v>122</v>
      </c>
      <c r="DT2" s="62">
        <f t="shared" si="0"/>
        <v>123</v>
      </c>
      <c r="DU2" s="62">
        <f t="shared" si="0"/>
        <v>124</v>
      </c>
      <c r="DV2" s="62">
        <f t="shared" si="0"/>
        <v>125</v>
      </c>
      <c r="DW2" s="62">
        <f t="shared" si="0"/>
        <v>126</v>
      </c>
      <c r="DX2" s="62">
        <f t="shared" si="0"/>
        <v>127</v>
      </c>
      <c r="DY2" s="62">
        <f t="shared" si="0"/>
        <v>128</v>
      </c>
      <c r="DZ2" s="62">
        <f t="shared" si="0"/>
        <v>129</v>
      </c>
      <c r="EA2" s="62">
        <f t="shared" si="0"/>
        <v>130</v>
      </c>
      <c r="EB2" s="62">
        <f t="shared" si="0"/>
        <v>131</v>
      </c>
      <c r="EC2" s="62">
        <f t="shared" si="0"/>
        <v>132</v>
      </c>
      <c r="ED2" s="62">
        <f t="shared" si="0"/>
        <v>133</v>
      </c>
      <c r="EE2" s="62">
        <f t="shared" si="0"/>
        <v>134</v>
      </c>
      <c r="EF2" s="62">
        <f t="shared" si="0"/>
        <v>135</v>
      </c>
      <c r="EG2" s="62">
        <f t="shared" si="0"/>
        <v>136</v>
      </c>
      <c r="EH2" s="62">
        <f t="shared" si="0"/>
        <v>137</v>
      </c>
      <c r="EI2" s="62">
        <f t="shared" si="0"/>
        <v>138</v>
      </c>
      <c r="EJ2" s="62">
        <f t="shared" si="0"/>
        <v>139</v>
      </c>
      <c r="EK2" s="62">
        <f t="shared" si="0"/>
        <v>140</v>
      </c>
      <c r="EL2" s="62">
        <f t="shared" si="0"/>
        <v>141</v>
      </c>
      <c r="EM2" s="62">
        <f t="shared" si="0"/>
        <v>142</v>
      </c>
      <c r="EN2" s="62">
        <f t="shared" si="0"/>
        <v>143</v>
      </c>
      <c r="EO2" s="62">
        <f t="shared" si="0"/>
        <v>144</v>
      </c>
    </row>
    <row r="3" spans="1:148">
      <c r="A3" s="62" t="s">
        <v>20</v>
      </c>
      <c r="B3" s="64" t="s">
        <v>2</v>
      </c>
      <c r="C3" s="64" t="s">
        <v>58</v>
      </c>
      <c r="D3" s="64" t="s">
        <v>59</v>
      </c>
      <c r="E3" s="64" t="s">
        <v>7</v>
      </c>
      <c r="F3" s="64" t="s">
        <v>6</v>
      </c>
      <c r="G3" s="64" t="s">
        <v>26</v>
      </c>
      <c r="H3" s="70" t="s">
        <v>60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8"/>
      <c r="Y3" s="81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13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>
      <c r="A4" s="62" t="s">
        <v>61</v>
      </c>
      <c r="B4" s="65"/>
      <c r="C4" s="65"/>
      <c r="D4" s="65"/>
      <c r="E4" s="65"/>
      <c r="F4" s="65"/>
      <c r="G4" s="65"/>
      <c r="H4" s="71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9"/>
      <c r="Y4" s="82" t="s">
        <v>51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45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29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62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37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>
      <c r="A5" s="62" t="s">
        <v>69</v>
      </c>
      <c r="B5" s="66"/>
      <c r="C5" s="66"/>
      <c r="D5" s="66"/>
      <c r="E5" s="66"/>
      <c r="F5" s="66"/>
      <c r="G5" s="66"/>
      <c r="H5" s="72" t="s">
        <v>57</v>
      </c>
      <c r="I5" s="72" t="s">
        <v>70</v>
      </c>
      <c r="J5" s="72" t="s">
        <v>71</v>
      </c>
      <c r="K5" s="72" t="s">
        <v>72</v>
      </c>
      <c r="L5" s="72" t="s">
        <v>73</v>
      </c>
      <c r="M5" s="72" t="s">
        <v>8</v>
      </c>
      <c r="N5" s="72" t="s">
        <v>74</v>
      </c>
      <c r="O5" s="72" t="s">
        <v>75</v>
      </c>
      <c r="P5" s="72" t="s">
        <v>76</v>
      </c>
      <c r="Q5" s="72" t="s">
        <v>77</v>
      </c>
      <c r="R5" s="72" t="s">
        <v>78</v>
      </c>
      <c r="S5" s="72" t="s">
        <v>79</v>
      </c>
      <c r="T5" s="72" t="s">
        <v>80</v>
      </c>
      <c r="U5" s="72" t="s">
        <v>64</v>
      </c>
      <c r="V5" s="72" t="s">
        <v>81</v>
      </c>
      <c r="W5" s="72" t="s">
        <v>82</v>
      </c>
      <c r="X5" s="72" t="s">
        <v>83</v>
      </c>
      <c r="Y5" s="72" t="s">
        <v>84</v>
      </c>
      <c r="Z5" s="72" t="s">
        <v>85</v>
      </c>
      <c r="AA5" s="72" t="s">
        <v>86</v>
      </c>
      <c r="AB5" s="72" t="s">
        <v>87</v>
      </c>
      <c r="AC5" s="72" t="s">
        <v>88</v>
      </c>
      <c r="AD5" s="72" t="s">
        <v>90</v>
      </c>
      <c r="AE5" s="72" t="s">
        <v>91</v>
      </c>
      <c r="AF5" s="72" t="s">
        <v>92</v>
      </c>
      <c r="AG5" s="72" t="s">
        <v>93</v>
      </c>
      <c r="AH5" s="72" t="s">
        <v>94</v>
      </c>
      <c r="AI5" s="72" t="s">
        <v>44</v>
      </c>
      <c r="AJ5" s="72" t="s">
        <v>84</v>
      </c>
      <c r="AK5" s="72" t="s">
        <v>85</v>
      </c>
      <c r="AL5" s="72" t="s">
        <v>86</v>
      </c>
      <c r="AM5" s="72" t="s">
        <v>87</v>
      </c>
      <c r="AN5" s="72" t="s">
        <v>88</v>
      </c>
      <c r="AO5" s="72" t="s">
        <v>90</v>
      </c>
      <c r="AP5" s="72" t="s">
        <v>91</v>
      </c>
      <c r="AQ5" s="72" t="s">
        <v>92</v>
      </c>
      <c r="AR5" s="72" t="s">
        <v>93</v>
      </c>
      <c r="AS5" s="72" t="s">
        <v>94</v>
      </c>
      <c r="AT5" s="72" t="s">
        <v>89</v>
      </c>
      <c r="AU5" s="72" t="s">
        <v>84</v>
      </c>
      <c r="AV5" s="72" t="s">
        <v>85</v>
      </c>
      <c r="AW5" s="72" t="s">
        <v>86</v>
      </c>
      <c r="AX5" s="72" t="s">
        <v>87</v>
      </c>
      <c r="AY5" s="72" t="s">
        <v>88</v>
      </c>
      <c r="AZ5" s="72" t="s">
        <v>90</v>
      </c>
      <c r="BA5" s="72" t="s">
        <v>91</v>
      </c>
      <c r="BB5" s="72" t="s">
        <v>92</v>
      </c>
      <c r="BC5" s="72" t="s">
        <v>93</v>
      </c>
      <c r="BD5" s="72" t="s">
        <v>94</v>
      </c>
      <c r="BE5" s="72" t="s">
        <v>89</v>
      </c>
      <c r="BF5" s="72" t="s">
        <v>84</v>
      </c>
      <c r="BG5" s="72" t="s">
        <v>85</v>
      </c>
      <c r="BH5" s="72" t="s">
        <v>86</v>
      </c>
      <c r="BI5" s="72" t="s">
        <v>87</v>
      </c>
      <c r="BJ5" s="72" t="s">
        <v>88</v>
      </c>
      <c r="BK5" s="72" t="s">
        <v>90</v>
      </c>
      <c r="BL5" s="72" t="s">
        <v>91</v>
      </c>
      <c r="BM5" s="72" t="s">
        <v>92</v>
      </c>
      <c r="BN5" s="72" t="s">
        <v>93</v>
      </c>
      <c r="BO5" s="72" t="s">
        <v>94</v>
      </c>
      <c r="BP5" s="72" t="s">
        <v>89</v>
      </c>
      <c r="BQ5" s="72" t="s">
        <v>84</v>
      </c>
      <c r="BR5" s="72" t="s">
        <v>85</v>
      </c>
      <c r="BS5" s="72" t="s">
        <v>86</v>
      </c>
      <c r="BT5" s="72" t="s">
        <v>87</v>
      </c>
      <c r="BU5" s="72" t="s">
        <v>88</v>
      </c>
      <c r="BV5" s="72" t="s">
        <v>90</v>
      </c>
      <c r="BW5" s="72" t="s">
        <v>91</v>
      </c>
      <c r="BX5" s="72" t="s">
        <v>92</v>
      </c>
      <c r="BY5" s="72" t="s">
        <v>93</v>
      </c>
      <c r="BZ5" s="72" t="s">
        <v>94</v>
      </c>
      <c r="CA5" s="72" t="s">
        <v>89</v>
      </c>
      <c r="CB5" s="72" t="s">
        <v>84</v>
      </c>
      <c r="CC5" s="72" t="s">
        <v>85</v>
      </c>
      <c r="CD5" s="72" t="s">
        <v>86</v>
      </c>
      <c r="CE5" s="72" t="s">
        <v>87</v>
      </c>
      <c r="CF5" s="72" t="s">
        <v>88</v>
      </c>
      <c r="CG5" s="72" t="s">
        <v>90</v>
      </c>
      <c r="CH5" s="72" t="s">
        <v>91</v>
      </c>
      <c r="CI5" s="72" t="s">
        <v>92</v>
      </c>
      <c r="CJ5" s="72" t="s">
        <v>93</v>
      </c>
      <c r="CK5" s="72" t="s">
        <v>94</v>
      </c>
      <c r="CL5" s="72" t="s">
        <v>89</v>
      </c>
      <c r="CM5" s="72" t="s">
        <v>84</v>
      </c>
      <c r="CN5" s="72" t="s">
        <v>85</v>
      </c>
      <c r="CO5" s="72" t="s">
        <v>86</v>
      </c>
      <c r="CP5" s="72" t="s">
        <v>87</v>
      </c>
      <c r="CQ5" s="72" t="s">
        <v>88</v>
      </c>
      <c r="CR5" s="72" t="s">
        <v>90</v>
      </c>
      <c r="CS5" s="72" t="s">
        <v>91</v>
      </c>
      <c r="CT5" s="72" t="s">
        <v>92</v>
      </c>
      <c r="CU5" s="72" t="s">
        <v>93</v>
      </c>
      <c r="CV5" s="72" t="s">
        <v>94</v>
      </c>
      <c r="CW5" s="72" t="s">
        <v>89</v>
      </c>
      <c r="CX5" s="72" t="s">
        <v>84</v>
      </c>
      <c r="CY5" s="72" t="s">
        <v>85</v>
      </c>
      <c r="CZ5" s="72" t="s">
        <v>86</v>
      </c>
      <c r="DA5" s="72" t="s">
        <v>87</v>
      </c>
      <c r="DB5" s="72" t="s">
        <v>88</v>
      </c>
      <c r="DC5" s="72" t="s">
        <v>90</v>
      </c>
      <c r="DD5" s="72" t="s">
        <v>91</v>
      </c>
      <c r="DE5" s="72" t="s">
        <v>92</v>
      </c>
      <c r="DF5" s="72" t="s">
        <v>93</v>
      </c>
      <c r="DG5" s="72" t="s">
        <v>94</v>
      </c>
      <c r="DH5" s="72" t="s">
        <v>89</v>
      </c>
      <c r="DI5" s="72" t="s">
        <v>84</v>
      </c>
      <c r="DJ5" s="72" t="s">
        <v>85</v>
      </c>
      <c r="DK5" s="72" t="s">
        <v>86</v>
      </c>
      <c r="DL5" s="72" t="s">
        <v>87</v>
      </c>
      <c r="DM5" s="72" t="s">
        <v>88</v>
      </c>
      <c r="DN5" s="72" t="s">
        <v>90</v>
      </c>
      <c r="DO5" s="72" t="s">
        <v>91</v>
      </c>
      <c r="DP5" s="72" t="s">
        <v>92</v>
      </c>
      <c r="DQ5" s="72" t="s">
        <v>93</v>
      </c>
      <c r="DR5" s="72" t="s">
        <v>94</v>
      </c>
      <c r="DS5" s="72" t="s">
        <v>89</v>
      </c>
      <c r="DT5" s="72" t="s">
        <v>84</v>
      </c>
      <c r="DU5" s="72" t="s">
        <v>85</v>
      </c>
      <c r="DV5" s="72" t="s">
        <v>86</v>
      </c>
      <c r="DW5" s="72" t="s">
        <v>87</v>
      </c>
      <c r="DX5" s="72" t="s">
        <v>88</v>
      </c>
      <c r="DY5" s="72" t="s">
        <v>90</v>
      </c>
      <c r="DZ5" s="72" t="s">
        <v>91</v>
      </c>
      <c r="EA5" s="72" t="s">
        <v>92</v>
      </c>
      <c r="EB5" s="72" t="s">
        <v>93</v>
      </c>
      <c r="EC5" s="72" t="s">
        <v>94</v>
      </c>
      <c r="ED5" s="72" t="s">
        <v>89</v>
      </c>
      <c r="EE5" s="72" t="s">
        <v>84</v>
      </c>
      <c r="EF5" s="72" t="s">
        <v>85</v>
      </c>
      <c r="EG5" s="72" t="s">
        <v>86</v>
      </c>
      <c r="EH5" s="72" t="s">
        <v>87</v>
      </c>
      <c r="EI5" s="72" t="s">
        <v>88</v>
      </c>
      <c r="EJ5" s="72" t="s">
        <v>90</v>
      </c>
      <c r="EK5" s="72" t="s">
        <v>91</v>
      </c>
      <c r="EL5" s="72" t="s">
        <v>92</v>
      </c>
      <c r="EM5" s="72" t="s">
        <v>93</v>
      </c>
      <c r="EN5" s="72" t="s">
        <v>94</v>
      </c>
      <c r="EO5" s="72" t="s">
        <v>89</v>
      </c>
    </row>
    <row r="6" spans="1:148" s="61" customFormat="1">
      <c r="A6" s="62" t="s">
        <v>95</v>
      </c>
      <c r="B6" s="67">
        <f t="shared" ref="B6:X6" si="1">B7</f>
        <v>2023</v>
      </c>
      <c r="C6" s="67">
        <f t="shared" si="1"/>
        <v>152251</v>
      </c>
      <c r="D6" s="67">
        <f t="shared" si="1"/>
        <v>46</v>
      </c>
      <c r="E6" s="67">
        <f t="shared" si="1"/>
        <v>17</v>
      </c>
      <c r="F6" s="67">
        <f t="shared" si="1"/>
        <v>9</v>
      </c>
      <c r="G6" s="67">
        <f t="shared" si="1"/>
        <v>0</v>
      </c>
      <c r="H6" s="67" t="str">
        <f t="shared" si="1"/>
        <v>新潟県　魚沼市</v>
      </c>
      <c r="I6" s="67" t="str">
        <f t="shared" si="1"/>
        <v>法適用</v>
      </c>
      <c r="J6" s="67" t="str">
        <f t="shared" si="1"/>
        <v>下水道事業</v>
      </c>
      <c r="K6" s="67" t="str">
        <f t="shared" si="1"/>
        <v>小規模集合排水処理</v>
      </c>
      <c r="L6" s="67" t="str">
        <f t="shared" si="1"/>
        <v>I2</v>
      </c>
      <c r="M6" s="67" t="str">
        <f t="shared" si="1"/>
        <v>非設置</v>
      </c>
      <c r="N6" s="75" t="str">
        <f t="shared" si="1"/>
        <v>-</v>
      </c>
      <c r="O6" s="75">
        <f t="shared" si="1"/>
        <v>24.17</v>
      </c>
      <c r="P6" s="75">
        <f t="shared" si="1"/>
        <v>4.e-002</v>
      </c>
      <c r="Q6" s="75">
        <f t="shared" si="1"/>
        <v>100</v>
      </c>
      <c r="R6" s="75">
        <f t="shared" si="1"/>
        <v>4114</v>
      </c>
      <c r="S6" s="75">
        <f t="shared" si="1"/>
        <v>33149</v>
      </c>
      <c r="T6" s="75">
        <f t="shared" si="1"/>
        <v>946.76</v>
      </c>
      <c r="U6" s="75">
        <f t="shared" si="1"/>
        <v>35.01</v>
      </c>
      <c r="V6" s="75">
        <f t="shared" si="1"/>
        <v>13</v>
      </c>
      <c r="W6" s="75">
        <f t="shared" si="1"/>
        <v>4.e-002</v>
      </c>
      <c r="X6" s="75">
        <f t="shared" si="1"/>
        <v>325</v>
      </c>
      <c r="Y6" s="83">
        <f t="shared" ref="Y6:AH6" si="2">IF(Y7="",NA(),Y7)</f>
        <v>88.27</v>
      </c>
      <c r="Z6" s="83">
        <f t="shared" si="2"/>
        <v>87.72</v>
      </c>
      <c r="AA6" s="83">
        <f t="shared" si="2"/>
        <v>85.47</v>
      </c>
      <c r="AB6" s="83">
        <f t="shared" si="2"/>
        <v>84.6</v>
      </c>
      <c r="AC6" s="83">
        <f t="shared" si="2"/>
        <v>105.16</v>
      </c>
      <c r="AD6" s="83">
        <f t="shared" si="2"/>
        <v>99.2</v>
      </c>
      <c r="AE6" s="83">
        <f t="shared" si="2"/>
        <v>100.42</v>
      </c>
      <c r="AF6" s="83">
        <f t="shared" si="2"/>
        <v>98.03</v>
      </c>
      <c r="AG6" s="83">
        <f t="shared" si="2"/>
        <v>105.46</v>
      </c>
      <c r="AH6" s="83">
        <f t="shared" si="2"/>
        <v>109.38</v>
      </c>
      <c r="AI6" s="75" t="str">
        <f>IF(AI7="","",IF(AI7="-","【-】","【"&amp;SUBSTITUTE(TEXT(AI7,"#,##0.00"),"-","△")&amp;"】"))</f>
        <v>【109.13】</v>
      </c>
      <c r="AJ6" s="83">
        <f t="shared" ref="AJ6:AS6" si="3">IF(AJ7="",NA(),AJ7)</f>
        <v>792.88</v>
      </c>
      <c r="AK6" s="83">
        <f t="shared" si="3"/>
        <v>927.18</v>
      </c>
      <c r="AL6" s="83">
        <f t="shared" si="3"/>
        <v>1253.46</v>
      </c>
      <c r="AM6" s="83">
        <f t="shared" si="3"/>
        <v>1500</v>
      </c>
      <c r="AN6" s="83">
        <f t="shared" si="3"/>
        <v>1513.87</v>
      </c>
      <c r="AO6" s="83">
        <f t="shared" si="3"/>
        <v>1500.46</v>
      </c>
      <c r="AP6" s="83">
        <f t="shared" si="3"/>
        <v>762.05</v>
      </c>
      <c r="AQ6" s="83">
        <f t="shared" si="3"/>
        <v>755.68</v>
      </c>
      <c r="AR6" s="83">
        <f t="shared" si="3"/>
        <v>806.39</v>
      </c>
      <c r="AS6" s="83">
        <f t="shared" si="3"/>
        <v>641.13</v>
      </c>
      <c r="AT6" s="75" t="str">
        <f>IF(AT7="","",IF(AT7="-","【-】","【"&amp;SUBSTITUTE(TEXT(AT7,"#,##0.00"),"-","△")&amp;"】"))</f>
        <v>【631.67】</v>
      </c>
      <c r="AU6" s="83">
        <f t="shared" ref="AU6:BD6" si="4">IF(AU7="",NA(),AU7)</f>
        <v>330.13</v>
      </c>
      <c r="AV6" s="83">
        <f t="shared" si="4"/>
        <v>315.12</v>
      </c>
      <c r="AW6" s="83">
        <f t="shared" si="4"/>
        <v>298.94</v>
      </c>
      <c r="AX6" s="83">
        <f t="shared" si="4"/>
        <v>281.26</v>
      </c>
      <c r="AY6" s="83">
        <f t="shared" si="4"/>
        <v>197.65</v>
      </c>
      <c r="AZ6" s="83">
        <f t="shared" si="4"/>
        <v>81.260000000000005</v>
      </c>
      <c r="BA6" s="83">
        <f t="shared" si="4"/>
        <v>92.61</v>
      </c>
      <c r="BB6" s="83">
        <f t="shared" si="4"/>
        <v>91.41</v>
      </c>
      <c r="BC6" s="83">
        <f t="shared" si="4"/>
        <v>96.26</v>
      </c>
      <c r="BD6" s="83">
        <f t="shared" si="4"/>
        <v>90.92</v>
      </c>
      <c r="BE6" s="75" t="str">
        <f>IF(BE7="","",IF(BE7="-","【-】","【"&amp;SUBSTITUTE(TEXT(BE7,"#,##0.00"),"-","△")&amp;"】"))</f>
        <v>【91.66】</v>
      </c>
      <c r="BF6" s="83">
        <f t="shared" ref="BF6:BO6" si="5">IF(BF7="",NA(),BF7)</f>
        <v>2682.71</v>
      </c>
      <c r="BG6" s="83">
        <f t="shared" si="5"/>
        <v>2503.69</v>
      </c>
      <c r="BH6" s="83">
        <f t="shared" si="5"/>
        <v>2691.15</v>
      </c>
      <c r="BI6" s="83">
        <f t="shared" si="5"/>
        <v>2588.89</v>
      </c>
      <c r="BJ6" s="83">
        <f t="shared" si="5"/>
        <v>2538.2399999999998</v>
      </c>
      <c r="BK6" s="83">
        <f t="shared" si="5"/>
        <v>1748.51</v>
      </c>
      <c r="BL6" s="83">
        <f t="shared" si="5"/>
        <v>1640.16</v>
      </c>
      <c r="BM6" s="83">
        <f t="shared" si="5"/>
        <v>1521.05</v>
      </c>
      <c r="BN6" s="83">
        <f t="shared" si="5"/>
        <v>1490.65</v>
      </c>
      <c r="BO6" s="83">
        <f t="shared" si="5"/>
        <v>1312.67</v>
      </c>
      <c r="BP6" s="75" t="str">
        <f>IF(BP7="","",IF(BP7="-","【-】","【"&amp;SUBSTITUTE(TEXT(BP7,"#,##0.00"),"-","△")&amp;"】"))</f>
        <v>【1,321.62】</v>
      </c>
      <c r="BQ6" s="83">
        <f t="shared" ref="BQ6:BZ6" si="6">IF(BQ7="",NA(),BQ7)</f>
        <v>42.39</v>
      </c>
      <c r="BR6" s="83">
        <f t="shared" si="6"/>
        <v>39.840000000000003</v>
      </c>
      <c r="BS6" s="83">
        <f t="shared" si="6"/>
        <v>34.39</v>
      </c>
      <c r="BT6" s="83">
        <f t="shared" si="6"/>
        <v>32.47</v>
      </c>
      <c r="BU6" s="83">
        <f t="shared" si="6"/>
        <v>27.26</v>
      </c>
      <c r="BV6" s="83">
        <f t="shared" si="6"/>
        <v>34.99</v>
      </c>
      <c r="BW6" s="83">
        <f t="shared" si="6"/>
        <v>38.270000000000003</v>
      </c>
      <c r="BX6" s="83">
        <f t="shared" si="6"/>
        <v>37.520000000000003</v>
      </c>
      <c r="BY6" s="83">
        <f t="shared" si="6"/>
        <v>34.96</v>
      </c>
      <c r="BZ6" s="83">
        <f t="shared" si="6"/>
        <v>34.44</v>
      </c>
      <c r="CA6" s="75" t="str">
        <f>IF(CA7="","",IF(CA7="-","【-】","【"&amp;SUBSTITUTE(TEXT(CA7,"#,##0.00"),"-","△")&amp;"】"))</f>
        <v>【34.61】</v>
      </c>
      <c r="CB6" s="83">
        <f t="shared" ref="CB6:CK6" si="7">IF(CB7="",NA(),CB7)</f>
        <v>484.01</v>
      </c>
      <c r="CC6" s="83">
        <f t="shared" si="7"/>
        <v>465.46</v>
      </c>
      <c r="CD6" s="83">
        <f t="shared" si="7"/>
        <v>575.78</v>
      </c>
      <c r="CE6" s="83">
        <f t="shared" si="7"/>
        <v>609.58000000000004</v>
      </c>
      <c r="CF6" s="83">
        <f t="shared" si="7"/>
        <v>726.89</v>
      </c>
      <c r="CG6" s="83">
        <f t="shared" si="7"/>
        <v>520.91999999999996</v>
      </c>
      <c r="CH6" s="83">
        <f t="shared" si="7"/>
        <v>486.77</v>
      </c>
      <c r="CI6" s="83">
        <f t="shared" si="7"/>
        <v>502.1</v>
      </c>
      <c r="CJ6" s="83">
        <f t="shared" si="7"/>
        <v>539.07000000000005</v>
      </c>
      <c r="CK6" s="83">
        <f t="shared" si="7"/>
        <v>541.80999999999995</v>
      </c>
      <c r="CL6" s="75" t="str">
        <f>IF(CL7="","",IF(CL7="-","【-】","【"&amp;SUBSTITUTE(TEXT(CL7,"#,##0.00"),"-","△")&amp;"】"))</f>
        <v>【538.24】</v>
      </c>
      <c r="CM6" s="83">
        <f t="shared" ref="CM6:CV6" si="8">IF(CM7="",NA(),CM7)</f>
        <v>50</v>
      </c>
      <c r="CN6" s="83">
        <f t="shared" si="8"/>
        <v>50</v>
      </c>
      <c r="CO6" s="83">
        <f t="shared" si="8"/>
        <v>50</v>
      </c>
      <c r="CP6" s="83">
        <f t="shared" si="8"/>
        <v>50</v>
      </c>
      <c r="CQ6" s="83">
        <f t="shared" si="8"/>
        <v>50</v>
      </c>
      <c r="CR6" s="83">
        <f t="shared" si="8"/>
        <v>34.68</v>
      </c>
      <c r="CS6" s="83">
        <f t="shared" si="8"/>
        <v>34.700000000000003</v>
      </c>
      <c r="CT6" s="83">
        <f t="shared" si="8"/>
        <v>46.83</v>
      </c>
      <c r="CU6" s="83">
        <f t="shared" si="8"/>
        <v>33.74</v>
      </c>
      <c r="CV6" s="83">
        <f t="shared" si="8"/>
        <v>32.979999999999997</v>
      </c>
      <c r="CW6" s="75" t="str">
        <f>IF(CW7="","",IF(CW7="-","【-】","【"&amp;SUBSTITUTE(TEXT(CW7,"#,##0.00"),"-","△")&amp;"】"))</f>
        <v>【33.03】</v>
      </c>
      <c r="CX6" s="83">
        <f t="shared" ref="CX6:DG6" si="9">IF(CX7="",NA(),CX7)</f>
        <v>100</v>
      </c>
      <c r="CY6" s="83">
        <f t="shared" si="9"/>
        <v>100</v>
      </c>
      <c r="CZ6" s="83">
        <f t="shared" si="9"/>
        <v>100</v>
      </c>
      <c r="DA6" s="83">
        <f t="shared" si="9"/>
        <v>100</v>
      </c>
      <c r="DB6" s="83">
        <f t="shared" si="9"/>
        <v>100</v>
      </c>
      <c r="DC6" s="83">
        <f t="shared" si="9"/>
        <v>90.33</v>
      </c>
      <c r="DD6" s="83">
        <f t="shared" si="9"/>
        <v>90.04</v>
      </c>
      <c r="DE6" s="83">
        <f t="shared" si="9"/>
        <v>90.58</v>
      </c>
      <c r="DF6" s="83">
        <f t="shared" si="9"/>
        <v>90.11</v>
      </c>
      <c r="DG6" s="83">
        <f t="shared" si="9"/>
        <v>89.95</v>
      </c>
      <c r="DH6" s="75" t="str">
        <f>IF(DH7="","",IF(DH7="-","【-】","【"&amp;SUBSTITUTE(TEXT(DH7,"#,##0.00"),"-","△")&amp;"】"))</f>
        <v>【89.81】</v>
      </c>
      <c r="DI6" s="83">
        <f t="shared" ref="DI6:DR6" si="10">IF(DI7="",NA(),DI7)</f>
        <v>37.299999999999997</v>
      </c>
      <c r="DJ6" s="83">
        <f t="shared" si="10"/>
        <v>40.21</v>
      </c>
      <c r="DK6" s="83">
        <f t="shared" si="10"/>
        <v>43.13</v>
      </c>
      <c r="DL6" s="83">
        <f t="shared" si="10"/>
        <v>46.04</v>
      </c>
      <c r="DM6" s="83">
        <f t="shared" si="10"/>
        <v>47.67</v>
      </c>
      <c r="DN6" s="83">
        <f t="shared" si="10"/>
        <v>31</v>
      </c>
      <c r="DO6" s="83">
        <f t="shared" si="10"/>
        <v>29.28</v>
      </c>
      <c r="DP6" s="83">
        <f t="shared" si="10"/>
        <v>32.380000000000003</v>
      </c>
      <c r="DQ6" s="83">
        <f t="shared" si="10"/>
        <v>35.24</v>
      </c>
      <c r="DR6" s="83">
        <f t="shared" si="10"/>
        <v>36.090000000000003</v>
      </c>
      <c r="DS6" s="75" t="str">
        <f>IF(DS7="","",IF(DS7="-","【-】","【"&amp;SUBSTITUTE(TEXT(DS7,"#,##0.00"),"-","△")&amp;"】"))</f>
        <v>【35.75】</v>
      </c>
      <c r="DT6" s="75">
        <f t="shared" ref="DT6:EC6" si="11">IF(DT7="",NA(),DT7)</f>
        <v>0</v>
      </c>
      <c r="DU6" s="75">
        <f t="shared" si="11"/>
        <v>0</v>
      </c>
      <c r="DV6" s="75">
        <f t="shared" si="11"/>
        <v>0</v>
      </c>
      <c r="DW6" s="75">
        <f t="shared" si="11"/>
        <v>0</v>
      </c>
      <c r="DX6" s="75">
        <f t="shared" si="11"/>
        <v>0</v>
      </c>
      <c r="DY6" s="75">
        <f t="shared" si="11"/>
        <v>0</v>
      </c>
      <c r="DZ6" s="75">
        <f t="shared" si="11"/>
        <v>0</v>
      </c>
      <c r="EA6" s="75">
        <f t="shared" si="11"/>
        <v>0</v>
      </c>
      <c r="EB6" s="75">
        <f t="shared" si="11"/>
        <v>0</v>
      </c>
      <c r="EC6" s="75">
        <f t="shared" si="11"/>
        <v>0</v>
      </c>
      <c r="ED6" s="75" t="str">
        <f>IF(ED7="","",IF(ED7="-","【-】","【"&amp;SUBSTITUTE(TEXT(ED7,"#,##0.00"),"-","△")&amp;"】"))</f>
        <v>【0.00】</v>
      </c>
      <c r="EE6" s="75">
        <f t="shared" ref="EE6:EN6" si="12">IF(EE7="",NA(),EE7)</f>
        <v>0</v>
      </c>
      <c r="EF6" s="75">
        <f t="shared" si="12"/>
        <v>0</v>
      </c>
      <c r="EG6" s="75">
        <f t="shared" si="12"/>
        <v>0</v>
      </c>
      <c r="EH6" s="75">
        <f t="shared" si="12"/>
        <v>0</v>
      </c>
      <c r="EI6" s="75">
        <f t="shared" si="12"/>
        <v>0</v>
      </c>
      <c r="EJ6" s="75">
        <f t="shared" si="12"/>
        <v>0</v>
      </c>
      <c r="EK6" s="75">
        <f t="shared" si="12"/>
        <v>0</v>
      </c>
      <c r="EL6" s="75">
        <f t="shared" si="12"/>
        <v>0</v>
      </c>
      <c r="EM6" s="75">
        <f t="shared" si="12"/>
        <v>0</v>
      </c>
      <c r="EN6" s="75">
        <f t="shared" si="12"/>
        <v>0</v>
      </c>
      <c r="EO6" s="75" t="str">
        <f>IF(EO7="","",IF(EO7="-","【-】","【"&amp;SUBSTITUTE(TEXT(EO7,"#,##0.00"),"-","△")&amp;"】"))</f>
        <v>【0.00】</v>
      </c>
    </row>
    <row r="7" spans="1:148" s="61" customFormat="1">
      <c r="A7" s="62"/>
      <c r="B7" s="68">
        <v>2023</v>
      </c>
      <c r="C7" s="68">
        <v>152251</v>
      </c>
      <c r="D7" s="68">
        <v>46</v>
      </c>
      <c r="E7" s="68">
        <v>17</v>
      </c>
      <c r="F7" s="68">
        <v>9</v>
      </c>
      <c r="G7" s="68">
        <v>0</v>
      </c>
      <c r="H7" s="68" t="s">
        <v>96</v>
      </c>
      <c r="I7" s="68" t="s">
        <v>97</v>
      </c>
      <c r="J7" s="68" t="s">
        <v>98</v>
      </c>
      <c r="K7" s="68" t="s">
        <v>22</v>
      </c>
      <c r="L7" s="68" t="s">
        <v>99</v>
      </c>
      <c r="M7" s="68" t="s">
        <v>100</v>
      </c>
      <c r="N7" s="76" t="s">
        <v>101</v>
      </c>
      <c r="O7" s="76">
        <v>24.17</v>
      </c>
      <c r="P7" s="76">
        <v>4.e-002</v>
      </c>
      <c r="Q7" s="76">
        <v>100</v>
      </c>
      <c r="R7" s="76">
        <v>4114</v>
      </c>
      <c r="S7" s="76">
        <v>33149</v>
      </c>
      <c r="T7" s="76">
        <v>946.76</v>
      </c>
      <c r="U7" s="76">
        <v>35.01</v>
      </c>
      <c r="V7" s="76">
        <v>13</v>
      </c>
      <c r="W7" s="76">
        <v>4.e-002</v>
      </c>
      <c r="X7" s="76">
        <v>325</v>
      </c>
      <c r="Y7" s="76">
        <v>88.27</v>
      </c>
      <c r="Z7" s="76">
        <v>87.72</v>
      </c>
      <c r="AA7" s="76">
        <v>85.47</v>
      </c>
      <c r="AB7" s="76">
        <v>84.6</v>
      </c>
      <c r="AC7" s="76">
        <v>105.16</v>
      </c>
      <c r="AD7" s="76">
        <v>99.2</v>
      </c>
      <c r="AE7" s="76">
        <v>100.42</v>
      </c>
      <c r="AF7" s="76">
        <v>98.03</v>
      </c>
      <c r="AG7" s="76">
        <v>105.46</v>
      </c>
      <c r="AH7" s="76">
        <v>109.38</v>
      </c>
      <c r="AI7" s="76">
        <v>109.13</v>
      </c>
      <c r="AJ7" s="76">
        <v>792.88</v>
      </c>
      <c r="AK7" s="76">
        <v>927.18</v>
      </c>
      <c r="AL7" s="76">
        <v>1253.46</v>
      </c>
      <c r="AM7" s="76">
        <v>1500</v>
      </c>
      <c r="AN7" s="76">
        <v>1513.87</v>
      </c>
      <c r="AO7" s="76">
        <v>1500.46</v>
      </c>
      <c r="AP7" s="76">
        <v>762.05</v>
      </c>
      <c r="AQ7" s="76">
        <v>755.68</v>
      </c>
      <c r="AR7" s="76">
        <v>806.39</v>
      </c>
      <c r="AS7" s="76">
        <v>641.13</v>
      </c>
      <c r="AT7" s="76">
        <v>631.66999999999996</v>
      </c>
      <c r="AU7" s="76">
        <v>330.13</v>
      </c>
      <c r="AV7" s="76">
        <v>315.12</v>
      </c>
      <c r="AW7" s="76">
        <v>298.94</v>
      </c>
      <c r="AX7" s="76">
        <v>281.26</v>
      </c>
      <c r="AY7" s="76">
        <v>197.65</v>
      </c>
      <c r="AZ7" s="76">
        <v>81.260000000000005</v>
      </c>
      <c r="BA7" s="76">
        <v>92.61</v>
      </c>
      <c r="BB7" s="76">
        <v>91.41</v>
      </c>
      <c r="BC7" s="76">
        <v>96.26</v>
      </c>
      <c r="BD7" s="76">
        <v>90.92</v>
      </c>
      <c r="BE7" s="76">
        <v>91.66</v>
      </c>
      <c r="BF7" s="76">
        <v>2682.71</v>
      </c>
      <c r="BG7" s="76">
        <v>2503.69</v>
      </c>
      <c r="BH7" s="76">
        <v>2691.15</v>
      </c>
      <c r="BI7" s="76">
        <v>2588.89</v>
      </c>
      <c r="BJ7" s="76">
        <v>2538.2399999999998</v>
      </c>
      <c r="BK7" s="76">
        <v>1748.51</v>
      </c>
      <c r="BL7" s="76">
        <v>1640.16</v>
      </c>
      <c r="BM7" s="76">
        <v>1521.05</v>
      </c>
      <c r="BN7" s="76">
        <v>1490.65</v>
      </c>
      <c r="BO7" s="76">
        <v>1312.67</v>
      </c>
      <c r="BP7" s="76">
        <v>1321.62</v>
      </c>
      <c r="BQ7" s="76">
        <v>42.39</v>
      </c>
      <c r="BR7" s="76">
        <v>39.840000000000003</v>
      </c>
      <c r="BS7" s="76">
        <v>34.39</v>
      </c>
      <c r="BT7" s="76">
        <v>32.47</v>
      </c>
      <c r="BU7" s="76">
        <v>27.26</v>
      </c>
      <c r="BV7" s="76">
        <v>34.99</v>
      </c>
      <c r="BW7" s="76">
        <v>38.270000000000003</v>
      </c>
      <c r="BX7" s="76">
        <v>37.520000000000003</v>
      </c>
      <c r="BY7" s="76">
        <v>34.96</v>
      </c>
      <c r="BZ7" s="76">
        <v>34.44</v>
      </c>
      <c r="CA7" s="76">
        <v>34.61</v>
      </c>
      <c r="CB7" s="76">
        <v>484.01</v>
      </c>
      <c r="CC7" s="76">
        <v>465.46</v>
      </c>
      <c r="CD7" s="76">
        <v>575.78</v>
      </c>
      <c r="CE7" s="76">
        <v>609.58000000000004</v>
      </c>
      <c r="CF7" s="76">
        <v>726.89</v>
      </c>
      <c r="CG7" s="76">
        <v>520.91999999999996</v>
      </c>
      <c r="CH7" s="76">
        <v>486.77</v>
      </c>
      <c r="CI7" s="76">
        <v>502.1</v>
      </c>
      <c r="CJ7" s="76">
        <v>539.07000000000005</v>
      </c>
      <c r="CK7" s="76">
        <v>541.80999999999995</v>
      </c>
      <c r="CL7" s="76">
        <v>538.24</v>
      </c>
      <c r="CM7" s="76">
        <v>50</v>
      </c>
      <c r="CN7" s="76">
        <v>50</v>
      </c>
      <c r="CO7" s="76">
        <v>50</v>
      </c>
      <c r="CP7" s="76">
        <v>50</v>
      </c>
      <c r="CQ7" s="76">
        <v>50</v>
      </c>
      <c r="CR7" s="76">
        <v>34.68</v>
      </c>
      <c r="CS7" s="76">
        <v>34.700000000000003</v>
      </c>
      <c r="CT7" s="76">
        <v>46.83</v>
      </c>
      <c r="CU7" s="76">
        <v>33.74</v>
      </c>
      <c r="CV7" s="76">
        <v>32.979999999999997</v>
      </c>
      <c r="CW7" s="76">
        <v>33.03</v>
      </c>
      <c r="CX7" s="76">
        <v>100</v>
      </c>
      <c r="CY7" s="76">
        <v>100</v>
      </c>
      <c r="CZ7" s="76">
        <v>100</v>
      </c>
      <c r="DA7" s="76">
        <v>100</v>
      </c>
      <c r="DB7" s="76">
        <v>100</v>
      </c>
      <c r="DC7" s="76">
        <v>90.33</v>
      </c>
      <c r="DD7" s="76">
        <v>90.04</v>
      </c>
      <c r="DE7" s="76">
        <v>90.58</v>
      </c>
      <c r="DF7" s="76">
        <v>90.11</v>
      </c>
      <c r="DG7" s="76">
        <v>89.95</v>
      </c>
      <c r="DH7" s="76">
        <v>89.81</v>
      </c>
      <c r="DI7" s="76">
        <v>37.299999999999997</v>
      </c>
      <c r="DJ7" s="76">
        <v>40.21</v>
      </c>
      <c r="DK7" s="76">
        <v>43.13</v>
      </c>
      <c r="DL7" s="76">
        <v>46.04</v>
      </c>
      <c r="DM7" s="76">
        <v>47.67</v>
      </c>
      <c r="DN7" s="76">
        <v>31</v>
      </c>
      <c r="DO7" s="76">
        <v>29.28</v>
      </c>
      <c r="DP7" s="76">
        <v>32.380000000000003</v>
      </c>
      <c r="DQ7" s="76">
        <v>35.24</v>
      </c>
      <c r="DR7" s="76">
        <v>36.090000000000003</v>
      </c>
      <c r="DS7" s="76">
        <v>35.75</v>
      </c>
      <c r="DT7" s="76">
        <v>0</v>
      </c>
      <c r="DU7" s="76">
        <v>0</v>
      </c>
      <c r="DV7" s="76">
        <v>0</v>
      </c>
      <c r="DW7" s="76">
        <v>0</v>
      </c>
      <c r="DX7" s="76">
        <v>0</v>
      </c>
      <c r="DY7" s="76">
        <v>0</v>
      </c>
      <c r="DZ7" s="76">
        <v>0</v>
      </c>
      <c r="EA7" s="76">
        <v>0</v>
      </c>
      <c r="EB7" s="76">
        <v>0</v>
      </c>
      <c r="EC7" s="76">
        <v>0</v>
      </c>
      <c r="ED7" s="76">
        <v>0</v>
      </c>
      <c r="EE7" s="76">
        <v>0</v>
      </c>
      <c r="EF7" s="76">
        <v>0</v>
      </c>
      <c r="EG7" s="76">
        <v>0</v>
      </c>
      <c r="EH7" s="76">
        <v>0</v>
      </c>
      <c r="EI7" s="76">
        <v>0</v>
      </c>
      <c r="EJ7" s="76">
        <v>0</v>
      </c>
      <c r="EK7" s="76">
        <v>0</v>
      </c>
      <c r="EL7" s="76">
        <v>0</v>
      </c>
      <c r="EM7" s="76">
        <v>0</v>
      </c>
      <c r="EN7" s="76">
        <v>0</v>
      </c>
      <c r="EO7" s="76">
        <v>0</v>
      </c>
    </row>
    <row r="8" spans="1:148"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</row>
    <row r="9" spans="1:148">
      <c r="A9" s="63"/>
      <c r="B9" s="63" t="s">
        <v>102</v>
      </c>
      <c r="C9" s="63" t="s">
        <v>103</v>
      </c>
      <c r="D9" s="63" t="s">
        <v>104</v>
      </c>
      <c r="E9" s="63" t="s">
        <v>105</v>
      </c>
      <c r="F9" s="63" t="s">
        <v>106</v>
      </c>
      <c r="R9" s="77"/>
      <c r="Y9" s="77"/>
      <c r="Z9" s="77"/>
      <c r="AA9" s="77"/>
      <c r="AB9" s="77"/>
      <c r="AC9" s="77"/>
      <c r="AD9" s="77"/>
      <c r="AE9" s="77"/>
      <c r="AF9" s="77"/>
      <c r="AG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D9" s="77"/>
      <c r="EE9" s="77"/>
      <c r="EF9" s="77"/>
      <c r="EG9" s="77"/>
      <c r="EH9" s="77"/>
      <c r="EI9" s="77"/>
      <c r="EJ9" s="77"/>
      <c r="EK9" s="77"/>
      <c r="EL9" s="77"/>
      <c r="EM9" s="77"/>
    </row>
    <row r="10" spans="1:148">
      <c r="A10" s="63" t="s">
        <v>2</v>
      </c>
      <c r="B10" s="69">
        <f>DATEVALUE($B7-B11&amp;"/1/"&amp;B12)</f>
        <v>36892</v>
      </c>
      <c r="C10" s="69">
        <f>DATEVALUE($B7-C11&amp;"/1/"&amp;C12)</f>
        <v>37257</v>
      </c>
      <c r="D10" s="69">
        <f>DATEVALUE($B7-D11&amp;"/1/"&amp;D12)</f>
        <v>37623</v>
      </c>
      <c r="E10" s="69">
        <f>DATEVALUE($B7-E11&amp;"/1/"&amp;E12)</f>
        <v>37989</v>
      </c>
      <c r="F10" s="69">
        <f>DATEVALUE($B7-F11&amp;"/1/"&amp;F12)</f>
        <v>38356</v>
      </c>
    </row>
    <row r="11" spans="1:148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 </cp:lastModifiedBy>
  <dcterms:created xsi:type="dcterms:W3CDTF">2025-01-31T07:59:11Z</dcterms:created>
  <dcterms:modified xsi:type="dcterms:W3CDTF">2025-03-11T05:36:52Z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2025-03-11T05:36:52Z</vt:filetime>
  </property>
</Properties>
</file>