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svfle21\share\1050財務課$\1058財務課共通\1058財務課共通【財政係】\04財政事情・決算資料\07_財政状況の開示等（財政状況資料集、決算カード）\財政状況資料集\R05決算\令和５年度財政状況資料集（３月末公表）\05　再照会\"/>
    </mc:Choice>
  </mc:AlternateContent>
  <xr:revisionPtr revIDLastSave="0" documentId="13_ncr:1_{7A3A8A73-2C1F-4EFB-9922-4A58AFE28F78}" xr6:coauthVersionLast="36" xr6:coauthVersionMax="36" xr10:uidLastSave="{00000000-0000-0000-0000-000000000000}"/>
  <bookViews>
    <workbookView xWindow="0" yWindow="0" windowWidth="28800" windowHeight="14115" firstSheet="1"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l="1"/>
  <c r="AF88"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l="1"/>
  <c r="AM36" i="10" s="1"/>
  <c r="AM37" i="10" s="1"/>
  <c r="BE34" i="10"/>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<sst xmlns="http://schemas.openxmlformats.org/spreadsheetml/2006/main" count="1114" uniqueCount="580">
  <si>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</si>
  <si>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</si>
  <si>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</si>
  <si>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</si>
  <si>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</si>
  <si>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</si>
  <si>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</si>
  <si>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</si>
  <si>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</si>
  <si>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</si>
  <si>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</si>
  <si>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</si>
  <si>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</si>
  <si>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</si>
  <si>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</si>
  <si>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</si>
  <si>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</si>
  <si>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</si>
  <si>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</si>
  <si>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</si>
  <si>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</si>
  <si>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</si>
  <si>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</si>
  <si>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</si>
  <si>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</si>
  <si>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</si>
  <si>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</si>
  <si>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</si>
  <si>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</si>
  <si>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</si>
  <si>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</si>
  <si>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</si>
  <si>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</si>
  <si>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</si>
  <si>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</si>
  <si>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</si>
  <si>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</si>
  <si>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</si>
  <si>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</si>
  <si>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</si>
  <si>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</si>
  <si>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</si>
  <si>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</si>
  <si>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</si>
  <si>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</si>
  <si>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</si>
  <si>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</si>
  <si>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</si>
  <si>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</si>
  <si>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</si>
  <si>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</si>
  <si>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</si>
  <si>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</si>
  <si>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</si>
  <si>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</si>
  <si>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</si>
  <si>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</si>
  <si>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</si>
  <si>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</si>
  <si>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</si>
  <si>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</si>
  <si>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</si>
  <si>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</si>
  <si>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</si>
  <si>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</si>
  <si>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</si>
  <si>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</si>
  <si>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</si>
  <si>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</si>
  <si>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</si>
  <si>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</si>
  <si>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</si>
  <si>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</si>
  <si>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</si>
  <si>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</si>
  <si>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</si>
  <si>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</si>
  <si>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</si>
  <si>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</si>
  <si>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</si>
  <si>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</si>
  <si>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</si>
  <si>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</si>
  <si>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</si>
  <si>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</si>
  <si>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</si>
  <si>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</si>
  <si>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</si>
  <si>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</si>
  <si>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</si>
  <si>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</si>
  <si>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</si>
  <si>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</si>
  <si>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</si>
  <si>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魚沼市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</si>
  <si>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</si>
  <si>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</si>
  <si>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</si>
  <si>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</si>
  <si>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</si>
  <si>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</si>
  <si>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</si>
  <si>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</si>
  <si>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</si>
  <si>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</si>
  <si>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</si>
  <si>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</si>
  <si>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</si>
  <si>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</si>
  <si>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</si>
  <si>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</si>
  <si>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</si>
  <si>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</si>
  <si>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</si>
  <si>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</si>
  <si>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</si>
  <si>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</si>
  <si>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</si>
  <si>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</si>
  <si>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</si>
  <si>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</si>
  <si>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</si>
  <si>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</si>
  <si>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</si>
  <si>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</si>
  <si>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</si>
  <si>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</si>
  <si>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</si>
  <si>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</si>
  <si>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</si>
  <si>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</si>
  <si>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</si>
  <si>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</si>
  <si>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</si>
  <si>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</si>
  <si>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</si>
  <si>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</si>
  <si>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</si>
  <si>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</si>
  <si>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</si>
  <si>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</si>
  <si>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</si>
  <si>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</si>
  <si>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</si>
  <si>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</si>
  <si>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</si>
  <si>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</si>
  <si>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</si>
  <si>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</si>
  <si>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</si>
  <si>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</si>
  <si>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</si>
  <si>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</si>
  <si>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</si>
  <si>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</si>
  <si>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</si>
  <si>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</si>
  <si>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</si>
  <si>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</si>
  <si>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</si>
  <si>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</si>
  <si>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</si>
  <si>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</si>
  <si>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</si>
  <si>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</si>
  <si>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</si>
  <si>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</si>
  <si>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</si>
  <si>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</si>
  <si>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</si>
  <si>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</si>
  <si>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</si>
  <si>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</si>
  <si>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</si>
  <si>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</si>
  <si>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</si>
  <si>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</si>
  <si>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</si>
  <si>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</si>
  <si>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</si>
  <si>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</si>
  <si>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</si>
  <si>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</si>
  <si>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</si>
  <si>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</si>
  <si>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</si>
  <si>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</si>
  <si>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</si>
  <si>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</si>
  <si>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</si>
  <si>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</si>
  <si>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</si>
  <si>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</si>
  <si>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</si>
  <si>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</si>
  <si>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</si>
  <si>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</si>
  <si>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</si>
  <si>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</si>
  <si>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</si>
  <si>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</si>
  <si>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</si>
  <si>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</si>
  <si>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新潟県魚沼市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</si>
  <si>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</si>
  <si>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</si>
  <si>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</si>
  <si>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</si>
  <si>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</si>
  <si>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</si>
  <si>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</si>
  <si>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</si>
  <si>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</si>
  <si>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</si>
  <si>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</si>
  <si>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</si>
  <si>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</si>
  <si>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</si>
  <si>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</si>
  <si>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</si>
  <si>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</si>
  <si>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</si>
  <si>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</si>
  <si>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</si>
  <si>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</si>
  <si>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</si>
  <si>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</si>
  <si>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</si>
  <si>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</si>
  <si>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</si>
  <si>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</si>
  <si>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</si>
  <si>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</si>
  <si>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</si>
  <si>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</si>
  <si>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</si>
  <si>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</si>
  <si>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</si>
  <si>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</si>
  <si>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</si>
  <si>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</si>
  <si>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</si>
  <si>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</si>
  <si>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</si>
  <si>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</si>
  <si>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</si>
  <si>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</si>
  <si>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</si>
  <si>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</si>
  <si>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</si>
  <si>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</si>
  <si>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</si>
  <si>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</si>
  <si>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</si>
  <si>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</si>
  <si>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</si>
  <si>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</si>
  <si>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</si>
  <si>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</si>
  <si>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</si>
  <si>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</si>
  <si>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</si>
  <si>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</si>
  <si>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</si>
  <si>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</si>
  <si>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</si>
  <si>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</si>
  <si>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</si>
  <si>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</si>
  <si>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</si>
  <si>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</si>
  <si>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</si>
  <si>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</si>
  <si>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</si>
  <si>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</si>
  <si>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</si>
  <si>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</si>
  <si>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</si>
  <si>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</si>
  <si>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</si>
  <si>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</si>
  <si>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</si>
  <si>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</si>
  <si>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</si>
  <si>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</si>
  <si>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</si>
  <si>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</si>
  <si>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</si>
  <si>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</si>
  <si>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</si>
  <si>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</si>
  <si>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</si>
  <si>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</si>
  <si>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</si>
  <si>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</si>
  <si>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</si>
  <si>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</si>
  <si>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</si>
  <si>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</si>
  <si>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</si>
  <si>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</si>
  <si>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</si>
  <si>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</si>
  <si>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</si>
  <si>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</si>
  <si>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</si>
  <si>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</si>
  <si>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</si>
  <si>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</si>
  <si>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</si>
  <si>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</si>
  <si>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</si>
  <si>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</si>
  <si>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</si>
  <si>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</si>
  <si>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</si>
  <si>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</si>
  <si>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</si>
  <si>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</si>
  <si>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</si>
  <si>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</si>
  <si>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</si>
  <si>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</si>
  <si>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</si>
  <si>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</si>
  <si>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</si>
  <si>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</si>
  <si>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</si>
  <si>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</si>
  <si>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</si>
  <si>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</si>
  <si>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</si>
  <si>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</si>
  <si>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</si>
  <si>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</si>
  <si>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</si>
  <si>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</si>
  <si>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</si>
  <si>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</si>
  <si>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</si>
  <si>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</si>
  <si>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</si>
  <si>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</si>
  <si>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</si>
  <si>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</si>
  <si>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</si>
  <si>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</si>
  <si>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</si>
  <si>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</si>
  <si>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</si>
  <si>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</si>
  <si>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</si>
  <si>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</si>
  <si>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</si>
  <si>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新潟県魚沼市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</si>
  <si>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</si>
  <si>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</si>
  <si>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</si>
  <si>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</si>
  <si>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</si>
  <si>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</si>
  <si>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</si>
  <si>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</si>
  <si>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</si>
  <si>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</si>
  <si>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</si>
  <si>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</si>
  <si>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</si>
  <si>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</si>
  <si>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</si>
  <si>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</si>
  <si>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</si>
  <si>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</si>
  <si>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</si>
  <si>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</si>
  <si>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</si>
  <si>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</si>
  <si>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</si>
  <si>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</si>
  <si>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</si>
  <si>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</si>
  <si>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</si>
  <si>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</si>
  <si>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</si>
  <si>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</si>
  <si>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</si>
  <si>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</si>
  <si>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</si>
  <si>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</si>
  <si>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国民健康保険特別会計直営診療所施設勘定</t>
    <phoneticPr fontId="5"/>
  </si>
  <si>
    <t>介護保険特別会計</t>
    <phoneticPr fontId="5"/>
  </si>
  <si>
    <t>後期高齢者医療特別会計</t>
    <phoneticPr fontId="5"/>
  </si>
  <si>
    <t>病院事業会計</t>
    <phoneticPr fontId="5"/>
  </si>
  <si>
    <t>法適用企業</t>
    <phoneticPr fontId="5"/>
  </si>
  <si>
    <t>ガス事業会計</t>
    <phoneticPr fontId="5"/>
  </si>
  <si>
    <t>水道事業会計</t>
    <phoneticPr fontId="5"/>
  </si>
  <si>
    <t>下水道事業会計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</si>
  <si>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</si>
  <si>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</si>
  <si>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</si>
  <si>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</si>
  <si>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</si>
  <si>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</si>
  <si>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</si>
  <si>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</si>
  <si>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</si>
  <si>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</si>
  <si>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</si>
  <si>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</si>
  <si>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</si>
  <si>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</si>
  <si>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</si>
  <si>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</si>
  <si>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</si>
  <si>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</si>
  <si>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</si>
  <si>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</si>
  <si>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</si>
  <si>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</si>
  <si>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</si>
  <si>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</si>
  <si>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</si>
  <si>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</si>
  <si>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</si>
  <si>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</si>
  <si>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</si>
  <si>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</si>
  <si>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</si>
  <si>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</si>
  <si>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</si>
  <si>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</si>
  <si>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</si>
  <si>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</si>
  <si>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</si>
  <si>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</si>
  <si>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</si>
  <si>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</si>
  <si>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</si>
  <si>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</si>
  <si>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</si>
  <si>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</si>
  <si>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</si>
  <si>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</si>
  <si>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</si>
  <si>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</si>
  <si>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</si>
  <si>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</si>
  <si>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</si>
  <si>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</si>
  <si>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</si>
  <si>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</si>
  <si>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</si>
  <si>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</si>
  <si>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</si>
  <si>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</si>
  <si>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</si>
  <si>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</si>
  <si>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</si>
  <si>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</si>
  <si>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</si>
  <si>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</si>
  <si>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</si>
  <si>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</si>
  <si>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</si>
  <si>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</si>
  <si>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</si>
  <si>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</si>
  <si>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</si>
  <si>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</si>
  <si>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</si>
  <si>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</si>
  <si>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</si>
  <si>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</si>
  <si>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</si>
  <si>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</si>
  <si>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</si>
  <si>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</si>
  <si>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</si>
  <si>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</si>
  <si>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</si>
  <si>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</si>
  <si>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</si>
  <si>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</si>
  <si>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</si>
  <si>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</si>
  <si>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</si>
  <si>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</si>
  <si>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</si>
  <si>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</si>
  <si>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</si>
  <si>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</si>
  <si>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</si>
  <si>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</si>
  <si>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</si>
  <si>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</si>
  <si>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</si>
  <si>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</si>
  <si>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</si>
  <si>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</si>
  <si>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</si>
  <si>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</si>
  <si>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</si>
  <si>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</si>
  <si>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</si>
  <si>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</si>
  <si>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</si>
  <si>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</si>
  <si>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</si>
  <si>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</si>
  <si>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</si>
  <si>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</si>
  <si>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</si>
  <si>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</si>
  <si>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</si>
  <si>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</si>
  <si>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</si>
  <si>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</si>
  <si>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</si>
  <si>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</si>
  <si>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</si>
  <si>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</si>
  <si>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</si>
  <si>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</si>
  <si>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</si>
  <si>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</si>
  <si>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</si>
  <si>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</si>
  <si>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</si>
  <si>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</si>
  <si>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</si>
  <si>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</si>
  <si>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</si>
  <si>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</si>
  <si>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</si>
  <si>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0.43</t>
  </si>
  <si>
    <t>▲ 0.75</t>
  </si>
  <si>
    <t>一般会計</t>
  </si>
  <si>
    <t>ガス事業会計</t>
  </si>
  <si>
    <t>病院事業会計</t>
  </si>
  <si>
    <t>下水道事業会計</t>
  </si>
  <si>
    <t>水道事業会計</t>
  </si>
  <si>
    <t>介護保険特別会計</t>
  </si>
  <si>
    <t>工業団地造成事業特別会計</t>
  </si>
  <si>
    <t>国民健康保険特別会計事業勘定</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</si>
  <si>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</si>
  <si>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</si>
  <si>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</si>
  <si>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</si>
  <si>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</si>
  <si>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</si>
  <si>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</si>
  <si>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</si>
  <si>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</si>
  <si>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魚沼地域特別養護老人ホーム組合</t>
    <rPh sb="0" eb="2">
      <t>ウオヌマ</t>
    </rPh>
    <rPh sb="2" eb="4">
      <t>チイキ</t>
    </rPh>
    <rPh sb="4" eb="6">
      <t>トクベツ</t>
    </rPh>
    <rPh sb="6" eb="8">
      <t>ヨウゴ</t>
    </rPh>
    <rPh sb="8" eb="10">
      <t>ロウジン</t>
    </rPh>
    <rPh sb="13" eb="15">
      <t>クミアイ</t>
    </rPh>
    <phoneticPr fontId="5"/>
  </si>
  <si>
    <t>魚沼地区障害福祉組合</t>
    <rPh sb="0" eb="2">
      <t>ウオヌマ</t>
    </rPh>
    <rPh sb="2" eb="4">
      <t>チク</t>
    </rPh>
    <rPh sb="4" eb="6">
      <t>ショウガイ</t>
    </rPh>
    <rPh sb="6" eb="8">
      <t>フクシ</t>
    </rPh>
    <rPh sb="8" eb="10">
      <t>クミアイ</t>
    </rPh>
    <phoneticPr fontId="5"/>
  </si>
  <si>
    <t>新潟県市町村総合事務組合（一般会計）</t>
    <rPh sb="0" eb="2">
      <t>ニイガタ</t>
    </rPh>
    <rPh sb="2" eb="3">
      <t>ケン</t>
    </rPh>
    <rPh sb="3" eb="6">
      <t>シチョウソン</t>
    </rPh>
    <rPh sb="6" eb="8">
      <t>ソウゴウ</t>
    </rPh>
    <rPh sb="8" eb="10">
      <t>ジム</t>
    </rPh>
    <rPh sb="10" eb="12">
      <t>クミアイ</t>
    </rPh>
    <rPh sb="13" eb="15">
      <t>イッパン</t>
    </rPh>
    <rPh sb="15" eb="17">
      <t>カイケイ</t>
    </rPh>
    <phoneticPr fontId="5"/>
  </si>
  <si>
    <t>新潟県市町村総合事務組合（職員退職手当支給事業特別会計）</t>
    <rPh sb="0" eb="2">
      <t>ニイガタ</t>
    </rPh>
    <rPh sb="2" eb="3">
      <t>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5"/>
  </si>
  <si>
    <t>新潟県市町村総合事務組合（消防団員等公務災害補償事業特別会計）</t>
    <rPh sb="0" eb="2">
      <t>ニイガタ</t>
    </rPh>
    <rPh sb="2" eb="3">
      <t>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5"/>
  </si>
  <si>
    <t>新潟県市町村総合事務組合（交通災害共済事業特別会計）</t>
    <rPh sb="0" eb="2">
      <t>ニイガタ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</si>
  <si>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新潟県後期高齢者医療広域連合（一般会計）</t>
    <rPh sb="0" eb="2">
      <t>ニイガタ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</si>
  <si>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新潟県後期高齢者医療広域連合（後期高齢者医療特別会計）</t>
    <rPh sb="0" eb="2">
      <t>ニイガタ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</si>
  <si>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ほりのうち</t>
  </si>
  <si>
    <t>奥只見観光</t>
    <rPh sb="0" eb="5">
      <t>オクタダミカンコウ</t>
    </rPh>
    <phoneticPr fontId="10"/>
  </si>
  <si>
    <t>深雪の里</t>
    <rPh sb="0" eb="2">
      <t>ミユキ</t>
    </rPh>
    <rPh sb="3" eb="4">
      <t>サト</t>
    </rPh>
    <phoneticPr fontId="10"/>
  </si>
  <si>
    <t>ユピオ</t>
  </si>
  <si>
    <t>神湯温泉倶楽部</t>
    <rPh sb="0" eb="2">
      <t>カミユ</t>
    </rPh>
    <rPh sb="2" eb="4">
      <t>オンセン</t>
    </rPh>
    <rPh sb="4" eb="7">
      <t>クラブ</t>
    </rPh>
    <phoneticPr fontId="10"/>
  </si>
  <si>
    <t>魚沼農耕舎</t>
    <rPh sb="0" eb="2">
      <t>ウオヌマ</t>
    </rPh>
    <rPh sb="2" eb="5">
      <t>ノウコウシャ</t>
    </rPh>
    <phoneticPr fontId="10"/>
  </si>
  <si>
    <t>ゆきくらフーズ</t>
  </si>
  <si>
    <t>魚沼市医療公社</t>
    <rPh sb="0" eb="3">
      <t>ウオヌマシ</t>
    </rPh>
    <rPh sb="3" eb="5">
      <t>イリョウ</t>
    </rPh>
    <rPh sb="5" eb="7">
      <t>コウシャ</t>
    </rPh>
    <phoneticPr fontId="10"/>
  </si>
  <si>
    <t>▲23</t>
    <phoneticPr fontId="2"/>
  </si>
  <si>
    <t>▲14</t>
    <phoneticPr fontId="2"/>
  </si>
  <si>
    <t>-</t>
    <phoneticPr fontId="2"/>
  </si>
  <si>
    <t>-</t>
    <phoneticPr fontId="2"/>
  </si>
  <si>
    <t>新潟県市町村総合事務組合（消防賞じゅつ金等支給事業特別会計）</t>
    <rPh sb="0" eb="2">
      <t>ニイガタ</t>
    </rPh>
    <rPh sb="2" eb="3">
      <t>ケン</t>
    </rPh>
    <rPh sb="3" eb="6">
      <t>シチョウソン</t>
    </rPh>
    <rPh sb="6" eb="8">
      <t>ソウゴウ</t>
    </rPh>
    <rPh sb="8" eb="10">
      <t>ジム</t>
    </rPh>
    <rPh sb="10" eb="12">
      <t>クミアイ</t>
    </rPh>
    <rPh sb="13" eb="15">
      <t>ショウボウ</t>
    </rPh>
    <rPh sb="15" eb="16">
      <t>ショウ</t>
    </rPh>
    <rPh sb="19" eb="20">
      <t>キン</t>
    </rPh>
    <rPh sb="20" eb="21">
      <t>トウ</t>
    </rPh>
    <rPh sb="21" eb="23">
      <t>シキュウ</t>
    </rPh>
    <rPh sb="23" eb="25">
      <t>ジギョウ</t>
    </rPh>
    <rPh sb="25" eb="27">
      <t>トクベツ</t>
    </rPh>
    <rPh sb="27" eb="29">
      <t>カイケイ</t>
    </rPh>
    <phoneticPr fontId="5"/>
  </si>
  <si>
    <t>新潟県市町村総合事務組合（非常勤職員公務災害補償等事業特別会計）</t>
    <rPh sb="0" eb="2">
      <t>ニイガタ</t>
    </rPh>
    <rPh sb="2" eb="3">
      <t>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5">
      <t>ホショウトウ</t>
    </rPh>
    <rPh sb="25" eb="27">
      <t>ジギョウ</t>
    </rPh>
    <rPh sb="27" eb="29">
      <t>トクベツ</t>
    </rPh>
    <rPh sb="29" eb="31">
      <t>カイケイ</t>
    </rPh>
    <phoneticPr fontId="5"/>
  </si>
  <si>
    <t>公共施設整備等基金</t>
    <rPh sb="0" eb="4">
      <t>コウキョウシセツ</t>
    </rPh>
    <rPh sb="4" eb="7">
      <t>セイビトウ</t>
    </rPh>
    <rPh sb="7" eb="9">
      <t>キキン</t>
    </rPh>
    <phoneticPr fontId="2"/>
  </si>
  <si>
    <t>地域振興基金</t>
    <rPh sb="0" eb="4">
      <t>チイキシンコウ</t>
    </rPh>
    <rPh sb="4" eb="6">
      <t>キキン</t>
    </rPh>
    <phoneticPr fontId="2"/>
  </si>
  <si>
    <t>ふるさと結基金</t>
    <rPh sb="4" eb="5">
      <t>ケツ</t>
    </rPh>
    <rPh sb="5" eb="7">
      <t>キキン</t>
    </rPh>
    <phoneticPr fontId="2"/>
  </si>
  <si>
    <t>過疎地域支援基金</t>
    <rPh sb="0" eb="4">
      <t>カソチイキ</t>
    </rPh>
    <rPh sb="4" eb="6">
      <t>シエン</t>
    </rPh>
    <rPh sb="6" eb="8">
      <t>キキン</t>
    </rPh>
    <phoneticPr fontId="2"/>
  </si>
  <si>
    <t>重要文化財建造物保存基金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</si>
</sst>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5">
    <cellStyle name="標準" xfId="0" builtinId="0"/>
    <cellStyle name="標準 10" xfId="24" xr:uid="{00000000-0005-0000-0000-00004600000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00000000-0005-0000-0000-000043000000}"/>
    <cellStyle name="標準 8" xfId="23" xr:uid="{00000000-0005-0000-0000-000044000000}"/>
    <cellStyle name="標準 9" xfId="21" xr:uid="{00000000-0005-0000-0000-000045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730-4A60-8736-28917568CA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162597</c:v>
                </c:pt>
                <c:pt idx="1">
                  <c:v>92803</c:v>
                </c:pt>
                <c:pt idx="2">
                  <c:v>96606</c:v>
                </c:pt>
                <c:pt idx="3">
                  <c:v>110385</c:v>
                </c:pt>
                <c:pt idx="4">
                  <c:v>159454</c:v>
                </c:pt>
              </c:numCache>
            </c:numRef>
          </c:val>
          <c:smooth val="0"/>
          <c:extLst>
            <c:ext xmlns:c16="http://schemas.microsoft.com/office/drawing/2014/chart" uri="{C3380CC4-5D6E-409C-BE32-E72D297353CC}">
              <c16:uniqueId val="{00000001-1730-4A60-8736-28917568CA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3.99</c:v>
                </c:pt>
                <c:pt idx="1">
                  <c:v>4.6399999999999997</c:v>
                </c:pt>
                <c:pt idx="2">
                  <c:v>5.21</c:v>
                </c:pt>
                <c:pt idx="3">
                  <c:v>5.36</c:v>
                </c:pt>
                <c:pt idx="4">
                  <c:v>6.93</c:v>
                </c:pt>
              </c:numCache>
            </c:numRef>
          </c:val>
          <c:extLst>
            <c:ext xmlns:c16="http://schemas.microsoft.com/office/drawing/2014/chart" uri="{C3380CC4-5D6E-409C-BE32-E72D297353CC}">
              <c16:uniqueId val="{00000000-1795-4689-B73D-FCC54AC8EB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35.5</c:v>
                </c:pt>
                <c:pt idx="1">
                  <c:v>36.68</c:v>
                </c:pt>
                <c:pt idx="2">
                  <c:v>35.14</c:v>
                </c:pt>
                <c:pt idx="3">
                  <c:v>36.75</c:v>
                </c:pt>
                <c:pt idx="4">
                  <c:v>34.26</c:v>
                </c:pt>
              </c:numCache>
            </c:numRef>
          </c:val>
          <c:extLst>
            <c:ext xmlns:c16="http://schemas.microsoft.com/office/drawing/2014/chart" uri="{C3380CC4-5D6E-409C-BE32-E72D297353CC}">
              <c16:uniqueId val="{00000001-1795-4689-B73D-FCC54AC8EB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-0.43</c:v>
                </c:pt>
                <c:pt idx="1">
                  <c:v>2.68</c:v>
                </c:pt>
                <c:pt idx="2">
                  <c:v>0.22</c:v>
                </c:pt>
                <c:pt idx="3">
                  <c:v>0.33</c:v>
                </c:pt>
                <c:pt idx="4">
                  <c:v>-0.75</c:v>
                </c:pt>
              </c:numCache>
            </c:numRef>
          </c:val>
          <c:smooth val="0"/>
          <c:extLst>
            <c:ext xmlns:c16="http://schemas.microsoft.com/office/drawing/2014/chart" uri="{C3380CC4-5D6E-409C-BE32-E72D297353CC}">
              <c16:uniqueId val="{00000002-1795-4689-B73D-FCC54AC8EB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7.0000000000000007E-2</c:v>
                </c:pt>
                <c:pt idx="8">
                  <c:v>#N/A</c:v>
                </c:pt>
                <c:pt idx="9">
                  <c:v>0.01</c:v>
                </c:pt>
              </c:numCache>
            </c:numRef>
          </c:val>
          <c:extLst>
            <c:ext xmlns:c16="http://schemas.microsoft.com/office/drawing/2014/chart" uri="{C3380CC4-5D6E-409C-BE32-E72D297353CC}">
              <c16:uniqueId val="{00000000-C0C5-4022-87A6-E7A73F98B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C5-4022-87A6-E7A73F98B9E0}"/>
            </c:ext>
          </c:extLst>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0.22</c:v>
                </c:pt>
                <c:pt idx="2">
                  <c:v>#N/A</c:v>
                </c:pt>
                <c:pt idx="3">
                  <c:v>0.69</c:v>
                </c:pt>
                <c:pt idx="4">
                  <c:v>#N/A</c:v>
                </c:pt>
                <c:pt idx="5">
                  <c:v>0.44</c:v>
                </c:pt>
                <c:pt idx="6">
                  <c:v>#N/A</c:v>
                </c:pt>
                <c:pt idx="7">
                  <c:v>0.18</c:v>
                </c:pt>
                <c:pt idx="8">
                  <c:v>#N/A</c:v>
                </c:pt>
                <c:pt idx="9">
                  <c:v>0.15</c:v>
                </c:pt>
              </c:numCache>
            </c:numRef>
          </c:val>
          <c:extLst>
            <c:ext xmlns:c16="http://schemas.microsoft.com/office/drawing/2014/chart" uri="{C3380CC4-5D6E-409C-BE32-E72D297353CC}">
              <c16:uniqueId val="{00000002-C0C5-4022-87A6-E7A73F98B9E0}"/>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0.74</c:v>
                </c:pt>
                <c:pt idx="2">
                  <c:v>#N/A</c:v>
                </c:pt>
                <c:pt idx="3">
                  <c:v>0.78</c:v>
                </c:pt>
                <c:pt idx="4">
                  <c:v>#N/A</c:v>
                </c:pt>
                <c:pt idx="5">
                  <c:v>0.68</c:v>
                </c:pt>
                <c:pt idx="6">
                  <c:v>#N/A</c:v>
                </c:pt>
                <c:pt idx="7">
                  <c:v>0.66</c:v>
                </c:pt>
                <c:pt idx="8">
                  <c:v>#N/A</c:v>
                </c:pt>
                <c:pt idx="9">
                  <c:v>0.65</c:v>
                </c:pt>
              </c:numCache>
            </c:numRef>
          </c:val>
          <c:extLst>
            <c:ext xmlns:c16="http://schemas.microsoft.com/office/drawing/2014/chart" uri="{C3380CC4-5D6E-409C-BE32-E72D297353CC}">
              <c16:uniqueId val="{00000003-C0C5-4022-87A6-E7A73F98B9E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0.71</c:v>
                </c:pt>
                <c:pt idx="2">
                  <c:v>#N/A</c:v>
                </c:pt>
                <c:pt idx="3">
                  <c:v>1.17</c:v>
                </c:pt>
                <c:pt idx="4">
                  <c:v>#N/A</c:v>
                </c:pt>
                <c:pt idx="5">
                  <c:v>1.1200000000000001</c:v>
                </c:pt>
                <c:pt idx="6">
                  <c:v>#N/A</c:v>
                </c:pt>
                <c:pt idx="7">
                  <c:v>1.58</c:v>
                </c:pt>
                <c:pt idx="8">
                  <c:v>#N/A</c:v>
                </c:pt>
                <c:pt idx="9">
                  <c:v>1.37</c:v>
                </c:pt>
              </c:numCache>
            </c:numRef>
          </c:val>
          <c:extLst>
            <c:ext xmlns:c16="http://schemas.microsoft.com/office/drawing/2014/chart" uri="{C3380CC4-5D6E-409C-BE32-E72D297353CC}">
              <c16:uniqueId val="{00000004-C0C5-4022-87A6-E7A73F98B9E0}"/>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3.99</c:v>
                </c:pt>
                <c:pt idx="2">
                  <c:v>#N/A</c:v>
                </c:pt>
                <c:pt idx="3">
                  <c:v>4.2300000000000004</c:v>
                </c:pt>
                <c:pt idx="4">
                  <c:v>#N/A</c:v>
                </c:pt>
                <c:pt idx="5">
                  <c:v>4.1100000000000003</c:v>
                </c:pt>
                <c:pt idx="6">
                  <c:v>#N/A</c:v>
                </c:pt>
                <c:pt idx="7">
                  <c:v>3.84</c:v>
                </c:pt>
                <c:pt idx="8">
                  <c:v>#N/A</c:v>
                </c:pt>
                <c:pt idx="9">
                  <c:v>2.84</c:v>
                </c:pt>
              </c:numCache>
            </c:numRef>
          </c:val>
          <c:extLst>
            <c:ext xmlns:c16="http://schemas.microsoft.com/office/drawing/2014/chart" uri="{C3380CC4-5D6E-409C-BE32-E72D297353CC}">
              <c16:uniqueId val="{00000005-C0C5-4022-87A6-E7A73F98B9E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5.72</c:v>
                </c:pt>
                <c:pt idx="2">
                  <c:v>#N/A</c:v>
                </c:pt>
                <c:pt idx="3">
                  <c:v>6.16</c:v>
                </c:pt>
                <c:pt idx="4">
                  <c:v>#N/A</c:v>
                </c:pt>
                <c:pt idx="5">
                  <c:v>5.33</c:v>
                </c:pt>
                <c:pt idx="6">
                  <c:v>#N/A</c:v>
                </c:pt>
                <c:pt idx="7">
                  <c:v>4.17</c:v>
                </c:pt>
                <c:pt idx="8">
                  <c:v>#N/A</c:v>
                </c:pt>
                <c:pt idx="9">
                  <c:v>2.95</c:v>
                </c:pt>
              </c:numCache>
            </c:numRef>
          </c:val>
          <c:extLst>
            <c:ext xmlns:c16="http://schemas.microsoft.com/office/drawing/2014/chart" uri="{C3380CC4-5D6E-409C-BE32-E72D297353CC}">
              <c16:uniqueId val="{00000006-C0C5-4022-87A6-E7A73F98B9E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2.08</c:v>
                </c:pt>
                <c:pt idx="2">
                  <c:v>#N/A</c:v>
                </c:pt>
                <c:pt idx="3">
                  <c:v>2.85</c:v>
                </c:pt>
                <c:pt idx="4">
                  <c:v>#N/A</c:v>
                </c:pt>
                <c:pt idx="5">
                  <c:v>2.9</c:v>
                </c:pt>
                <c:pt idx="6">
                  <c:v>#N/A</c:v>
                </c:pt>
                <c:pt idx="7">
                  <c:v>3.12</c:v>
                </c:pt>
                <c:pt idx="8">
                  <c:v>#N/A</c:v>
                </c:pt>
                <c:pt idx="9">
                  <c:v>3.26</c:v>
                </c:pt>
              </c:numCache>
            </c:numRef>
          </c:val>
          <c:extLst>
            <c:ext xmlns:c16="http://schemas.microsoft.com/office/drawing/2014/chart" uri="{C3380CC4-5D6E-409C-BE32-E72D297353CC}">
              <c16:uniqueId val="{00000007-C0C5-4022-87A6-E7A73F98B9E0}"/>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2.35</c:v>
                </c:pt>
                <c:pt idx="2">
                  <c:v>#N/A</c:v>
                </c:pt>
                <c:pt idx="3">
                  <c:v>2.62</c:v>
                </c:pt>
                <c:pt idx="4">
                  <c:v>#N/A</c:v>
                </c:pt>
                <c:pt idx="5">
                  <c:v>3.02</c:v>
                </c:pt>
                <c:pt idx="6">
                  <c:v>#N/A</c:v>
                </c:pt>
                <c:pt idx="7">
                  <c:v>3.61</c:v>
                </c:pt>
                <c:pt idx="8">
                  <c:v>#N/A</c:v>
                </c:pt>
                <c:pt idx="9">
                  <c:v>3.42</c:v>
                </c:pt>
              </c:numCache>
            </c:numRef>
          </c:val>
          <c:extLst>
            <c:ext xmlns:c16="http://schemas.microsoft.com/office/drawing/2014/chart" uri="{C3380CC4-5D6E-409C-BE32-E72D297353CC}">
              <c16:uniqueId val="{00000008-C0C5-4022-87A6-E7A73F98B9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3.98</c:v>
                </c:pt>
                <c:pt idx="2">
                  <c:v>#N/A</c:v>
                </c:pt>
                <c:pt idx="3">
                  <c:v>4.6399999999999997</c:v>
                </c:pt>
                <c:pt idx="4">
                  <c:v>#N/A</c:v>
                </c:pt>
                <c:pt idx="5">
                  <c:v>5.21</c:v>
                </c:pt>
                <c:pt idx="6">
                  <c:v>#N/A</c:v>
                </c:pt>
                <c:pt idx="7">
                  <c:v>5.35</c:v>
                </c:pt>
                <c:pt idx="8">
                  <c:v>#N/A</c:v>
                </c:pt>
                <c:pt idx="9">
                  <c:v>6.93</c:v>
                </c:pt>
              </c:numCache>
            </c:numRef>
          </c:val>
          <c:extLst>
            <c:ext xmlns:c16="http://schemas.microsoft.com/office/drawing/2014/chart" uri="{C3380CC4-5D6E-409C-BE32-E72D297353CC}">
              <c16:uniqueId val="{00000009-C0C5-4022-87A6-E7A73F98B9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3492</c:v>
                </c:pt>
                <c:pt idx="5">
                  <c:v>3592</c:v>
                </c:pt>
                <c:pt idx="8">
                  <c:v>3519</c:v>
                </c:pt>
                <c:pt idx="11">
                  <c:v>3432</c:v>
                </c:pt>
                <c:pt idx="14">
                  <c:v>3468</c:v>
                </c:pt>
              </c:numCache>
            </c:numRef>
          </c:val>
          <c:extLst>
            <c:ext xmlns:c16="http://schemas.microsoft.com/office/drawing/2014/chart" uri="{C3380CC4-5D6E-409C-BE32-E72D297353CC}">
              <c16:uniqueId val="{00000000-3F90-4F33-A948-D7780A272B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90-4F33-A948-D7780A272B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21</c:v>
                </c:pt>
                <c:pt idx="6">
                  <c:v>20</c:v>
                </c:pt>
                <c:pt idx="9">
                  <c:v>20</c:v>
                </c:pt>
                <c:pt idx="12">
                  <c:v>19</c:v>
                </c:pt>
              </c:numCache>
            </c:numRef>
          </c:val>
          <c:extLst>
            <c:ext xmlns:c16="http://schemas.microsoft.com/office/drawing/2014/chart" uri="{C3380CC4-5D6E-409C-BE32-E72D297353CC}">
              <c16:uniqueId val="{00000002-3F90-4F33-A948-D7780A272B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14</c:v>
                </c:pt>
                <c:pt idx="6">
                  <c:v>14</c:v>
                </c:pt>
                <c:pt idx="9">
                  <c:v>12</c:v>
                </c:pt>
                <c:pt idx="12">
                  <c:v>11</c:v>
                </c:pt>
              </c:numCache>
            </c:numRef>
          </c:val>
          <c:extLst>
            <c:ext xmlns:c16="http://schemas.microsoft.com/office/drawing/2014/chart" uri="{C3380CC4-5D6E-409C-BE32-E72D297353CC}">
              <c16:uniqueId val="{00000003-3F90-4F33-A948-D7780A272B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1233</c:v>
                </c:pt>
                <c:pt idx="3">
                  <c:v>1333</c:v>
                </c:pt>
                <c:pt idx="6">
                  <c:v>1145</c:v>
                </c:pt>
                <c:pt idx="9">
                  <c:v>1086</c:v>
                </c:pt>
                <c:pt idx="12">
                  <c:v>1108</c:v>
                </c:pt>
              </c:numCache>
            </c:numRef>
          </c:val>
          <c:extLst>
            <c:ext xmlns:c16="http://schemas.microsoft.com/office/drawing/2014/chart" uri="{C3380CC4-5D6E-409C-BE32-E72D297353CC}">
              <c16:uniqueId val="{00000004-3F90-4F33-A948-D7780A272B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90-4F33-A948-D7780A272B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90-4F33-A948-D7780A272B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3178</c:v>
                </c:pt>
                <c:pt idx="3">
                  <c:v>3375</c:v>
                </c:pt>
                <c:pt idx="6">
                  <c:v>3372</c:v>
                </c:pt>
                <c:pt idx="9">
                  <c:v>3459</c:v>
                </c:pt>
                <c:pt idx="12">
                  <c:v>3531</c:v>
                </c:pt>
              </c:numCache>
            </c:numRef>
          </c:val>
          <c:extLst>
            <c:ext xmlns:c16="http://schemas.microsoft.com/office/drawing/2014/chart" uri="{C3380CC4-5D6E-409C-BE32-E72D297353CC}">
              <c16:uniqueId val="{00000007-3F90-4F33-A948-D7780A272B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959</c:v>
                </c:pt>
                <c:pt idx="2">
                  <c:v>#N/A</c:v>
                </c:pt>
                <c:pt idx="3">
                  <c:v>#N/A</c:v>
                </c:pt>
                <c:pt idx="4">
                  <c:v>1151</c:v>
                </c:pt>
                <c:pt idx="5">
                  <c:v>#N/A</c:v>
                </c:pt>
                <c:pt idx="6">
                  <c:v>#N/A</c:v>
                </c:pt>
                <c:pt idx="7">
                  <c:v>1032</c:v>
                </c:pt>
                <c:pt idx="8">
                  <c:v>#N/A</c:v>
                </c:pt>
                <c:pt idx="9">
                  <c:v>#N/A</c:v>
                </c:pt>
                <c:pt idx="10">
                  <c:v>1145</c:v>
                </c:pt>
                <c:pt idx="11">
                  <c:v>#N/A</c:v>
                </c:pt>
                <c:pt idx="12">
                  <c:v>#N/A</c:v>
                </c:pt>
                <c:pt idx="13">
                  <c:v>1201</c:v>
                </c:pt>
                <c:pt idx="14">
                  <c:v>#N/A</c:v>
                </c:pt>
              </c:numCache>
            </c:numRef>
          </c:val>
          <c:smooth val="0"/>
          <c:extLst>
            <c:ext xmlns:c16="http://schemas.microsoft.com/office/drawing/2014/chart" uri="{C3380CC4-5D6E-409C-BE32-E72D297353CC}">
              <c16:uniqueId val="{00000008-3F90-4F33-A948-D7780A272B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33417</c:v>
                </c:pt>
                <c:pt idx="5">
                  <c:v>32690</c:v>
                </c:pt>
                <c:pt idx="8">
                  <c:v>31107</c:v>
                </c:pt>
                <c:pt idx="11">
                  <c:v>29538</c:v>
                </c:pt>
                <c:pt idx="14">
                  <c:v>29639</c:v>
                </c:pt>
              </c:numCache>
            </c:numRef>
          </c:val>
          <c:extLst>
            <c:ext xmlns:c16="http://schemas.microsoft.com/office/drawing/2014/chart" uri="{C3380CC4-5D6E-409C-BE32-E72D297353CC}">
              <c16:uniqueId val="{00000000-4932-47A6-B3CA-ECA1A8D3F0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239</c:v>
                </c:pt>
                <c:pt idx="5">
                  <c:v>199</c:v>
                </c:pt>
                <c:pt idx="8">
                  <c:v>168</c:v>
                </c:pt>
                <c:pt idx="11">
                  <c:v>148</c:v>
                </c:pt>
                <c:pt idx="14">
                  <c:v>124</c:v>
                </c:pt>
              </c:numCache>
            </c:numRef>
          </c:val>
          <c:extLst>
            <c:ext xmlns:c16="http://schemas.microsoft.com/office/drawing/2014/chart" uri="{C3380CC4-5D6E-409C-BE32-E72D297353CC}">
              <c16:uniqueId val="{00000001-4932-47A6-B3CA-ECA1A8D3F0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9627</c:v>
                </c:pt>
                <c:pt idx="5">
                  <c:v>10207</c:v>
                </c:pt>
                <c:pt idx="8">
                  <c:v>10632</c:v>
                </c:pt>
                <c:pt idx="11">
                  <c:v>11092</c:v>
                </c:pt>
                <c:pt idx="14">
                  <c:v>11138</c:v>
                </c:pt>
              </c:numCache>
            </c:numRef>
          </c:val>
          <c:extLst>
            <c:ext xmlns:c16="http://schemas.microsoft.com/office/drawing/2014/chart" uri="{C3380CC4-5D6E-409C-BE32-E72D297353CC}">
              <c16:uniqueId val="{00000002-4932-47A6-B3CA-ECA1A8D3F0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32-47A6-B3CA-ECA1A8D3F0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32-47A6-B3CA-ECA1A8D3F0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32-47A6-B3CA-ECA1A8D3F0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4371</c:v>
                </c:pt>
                <c:pt idx="3">
                  <c:v>4536</c:v>
                </c:pt>
                <c:pt idx="6">
                  <c:v>4536</c:v>
                </c:pt>
                <c:pt idx="9">
                  <c:v>4186</c:v>
                </c:pt>
                <c:pt idx="12">
                  <c:v>4251</c:v>
                </c:pt>
              </c:numCache>
            </c:numRef>
          </c:val>
          <c:extLst>
            <c:ext xmlns:c16="http://schemas.microsoft.com/office/drawing/2014/chart" uri="{C3380CC4-5D6E-409C-BE32-E72D297353CC}">
              <c16:uniqueId val="{00000006-4932-47A6-B3CA-ECA1A8D3F0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166</c:v>
                </c:pt>
                <c:pt idx="3">
                  <c:v>153</c:v>
                </c:pt>
                <c:pt idx="6">
                  <c:v>140</c:v>
                </c:pt>
                <c:pt idx="9">
                  <c:v>128</c:v>
                </c:pt>
                <c:pt idx="12">
                  <c:v>118</c:v>
                </c:pt>
              </c:numCache>
            </c:numRef>
          </c:val>
          <c:extLst>
            <c:ext xmlns:c16="http://schemas.microsoft.com/office/drawing/2014/chart" uri="{C3380CC4-5D6E-409C-BE32-E72D297353CC}">
              <c16:uniqueId val="{00000007-4932-47A6-B3CA-ECA1A8D3F0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9087</c:v>
                </c:pt>
                <c:pt idx="3">
                  <c:v>8765</c:v>
                </c:pt>
                <c:pt idx="6">
                  <c:v>8474</c:v>
                </c:pt>
                <c:pt idx="9">
                  <c:v>7651</c:v>
                </c:pt>
                <c:pt idx="12">
                  <c:v>6939</c:v>
                </c:pt>
              </c:numCache>
            </c:numRef>
          </c:val>
          <c:extLst>
            <c:ext xmlns:c16="http://schemas.microsoft.com/office/drawing/2014/chart" uri="{C3380CC4-5D6E-409C-BE32-E72D297353CC}">
              <c16:uniqueId val="{00000008-4932-47A6-B3CA-ECA1A8D3F0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243</c:v>
                </c:pt>
                <c:pt idx="3">
                  <c:v>217</c:v>
                </c:pt>
                <c:pt idx="6">
                  <c:v>187</c:v>
                </c:pt>
                <c:pt idx="9">
                  <c:v>167</c:v>
                </c:pt>
                <c:pt idx="12">
                  <c:v>150</c:v>
                </c:pt>
              </c:numCache>
            </c:numRef>
          </c:val>
          <c:extLst>
            <c:ext xmlns:c16="http://schemas.microsoft.com/office/drawing/2014/chart" uri="{C3380CC4-5D6E-409C-BE32-E72D297353CC}">
              <c16:uniqueId val="{00000009-4932-47A6-B3CA-ECA1A8D3F0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33577</c:v>
                </c:pt>
                <c:pt idx="3">
                  <c:v>32492</c:v>
                </c:pt>
                <c:pt idx="6">
                  <c:v>31080</c:v>
                </c:pt>
                <c:pt idx="9">
                  <c:v>29980</c:v>
                </c:pt>
                <c:pt idx="12">
                  <c:v>30344</c:v>
                </c:pt>
              </c:numCache>
            </c:numRef>
          </c:val>
          <c:extLst>
            <c:ext xmlns:c16="http://schemas.microsoft.com/office/drawing/2014/chart" uri="{C3380CC4-5D6E-409C-BE32-E72D297353CC}">
              <c16:uniqueId val="{0000000A-4932-47A6-B3CA-ECA1A8D3F0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4161</c:v>
                </c:pt>
                <c:pt idx="2">
                  <c:v>#N/A</c:v>
                </c:pt>
                <c:pt idx="3">
                  <c:v>#N/A</c:v>
                </c:pt>
                <c:pt idx="4">
                  <c:v>3068</c:v>
                </c:pt>
                <c:pt idx="5">
                  <c:v>#N/A</c:v>
                </c:pt>
                <c:pt idx="6">
                  <c:v>#N/A</c:v>
                </c:pt>
                <c:pt idx="7">
                  <c:v>2511</c:v>
                </c:pt>
                <c:pt idx="8">
                  <c:v>#N/A</c:v>
                </c:pt>
                <c:pt idx="9">
                  <c:v>#N/A</c:v>
                </c:pt>
                <c:pt idx="10">
                  <c:v>1334</c:v>
                </c:pt>
                <c:pt idx="11">
                  <c:v>#N/A</c:v>
                </c:pt>
                <c:pt idx="12">
                  <c:v>#N/A</c:v>
                </c:pt>
                <c:pt idx="13">
                  <c:v>900</c:v>
                </c:pt>
                <c:pt idx="14">
                  <c:v>#N/A</c:v>
                </c:pt>
              </c:numCache>
            </c:numRef>
          </c:val>
          <c:smooth val="0"/>
          <c:extLst>
            <c:ext xmlns:c16="http://schemas.microsoft.com/office/drawing/2014/chart" uri="{C3380CC4-5D6E-409C-BE32-E72D297353CC}">
              <c16:uniqueId val="{0000000B-4932-47A6-B3CA-ECA1A8D3F0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5785</c:v>
                </c:pt>
                <c:pt idx="1">
                  <c:v>5844</c:v>
                </c:pt>
                <c:pt idx="2">
                  <c:v>5469</c:v>
                </c:pt>
              </c:numCache>
            </c:numRef>
          </c:val>
          <c:extLst>
            <c:ext xmlns:c16="http://schemas.microsoft.com/office/drawing/2014/chart" uri="{C3380CC4-5D6E-409C-BE32-E72D297353CC}">
              <c16:uniqueId val="{00000000-34A9-42F8-A188-93B96C90E1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4A9-42F8-A188-93B96C90E1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11620</c:v>
                </c:pt>
                <c:pt idx="1">
                  <c:v>12265</c:v>
                </c:pt>
                <c:pt idx="2">
                  <c:v>12641</c:v>
                </c:pt>
              </c:numCache>
            </c:numRef>
          </c:val>
          <c:extLst>
            <c:ext xmlns:c16="http://schemas.microsoft.com/office/drawing/2014/chart" uri="{C3380CC4-5D6E-409C-BE32-E72D297353CC}">
              <c16:uniqueId val="{00000002-34A9-42F8-A188-93B96C90E1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新潟県魚沼市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33,149
32,865
946.76
35,114,577
33,838,800
1,106,698
15,965,151
30,312,688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市税収入については、徴収率は高い水準を維持しつつ、新型コロナウイルス感染症や物価高騰の影響を受けた景況の低迷から緩やかな回復基調が続き、市税全体で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億の増、基準財政収入額では前年度より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億円増加しました。基準財政需要額では、過疎対策事業債等償還費の増により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億円の増となり、財政力指数は、前年度同水準の</a:t>
          </a:r>
          <a:r>
            <a:rPr kumimoji="1" lang="en-US" altLang="ja-JP" sz="1100">
              <a:latin typeface="ＭＳ Ｐゴシック" panose="020B0600070205080204" pitchFamily="50" charset="-128"/>
              <a:ea typeface="ＭＳ Ｐゴシック" panose="020B0600070205080204" pitchFamily="50" charset="-128"/>
            </a:rPr>
            <a:t>0.28</a:t>
          </a:r>
          <a:r>
            <a:rPr kumimoji="1" lang="ja-JP" altLang="en-US" sz="1100">
              <a:latin typeface="ＭＳ Ｐゴシック" panose="020B0600070205080204" pitchFamily="50" charset="-128"/>
              <a:ea typeface="ＭＳ Ｐゴシック" panose="020B0600070205080204" pitchFamily="50" charset="-128"/>
            </a:rPr>
            <a:t>で類似団体内平均値</a:t>
          </a:r>
          <a:r>
            <a:rPr kumimoji="1" lang="en-US" altLang="ja-JP" sz="1100">
              <a:latin typeface="ＭＳ Ｐゴシック" panose="020B0600070205080204" pitchFamily="50" charset="-128"/>
              <a:ea typeface="ＭＳ Ｐゴシック" panose="020B0600070205080204" pitchFamily="50" charset="-128"/>
            </a:rPr>
            <a:t>0.37</a:t>
          </a:r>
          <a:r>
            <a:rPr kumimoji="1" lang="ja-JP" altLang="en-US" sz="1100">
              <a:latin typeface="ＭＳ Ｐゴシック" panose="020B0600070205080204" pitchFamily="50" charset="-128"/>
              <a:ea typeface="ＭＳ Ｐゴシック" panose="020B0600070205080204" pitchFamily="50" charset="-128"/>
            </a:rPr>
            <a:t>を大きく下回っています。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今後、複数の大型建設事業や据置期間終了に伴う地方債償還額の増加が見込まれ、複雑・多様化する行政需要に対応していく行政サービスを構築する必要があります。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119380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経常収支比率の分子である経常経費充当一般財源は、補助費等の増加により</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億円増加し、分母である経常一般財源等は、前年度と同程度の額であり、分子の増加により前年度より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ポイント増加しました。</a:t>
          </a:r>
        </a:p>
        <a:p>
          <a:r>
            <a:rPr kumimoji="1" lang="ja-JP" altLang="en-US" sz="1200">
              <a:latin typeface="ＭＳ Ｐゴシック" panose="020B0600070205080204" pitchFamily="50" charset="-128"/>
              <a:ea typeface="ＭＳ Ｐゴシック" panose="020B0600070205080204" pitchFamily="50" charset="-128"/>
            </a:rPr>
            <a:t>　現在は、類似団体や全国の平均値と同程度となっていますが、今後数年は、複数の大型建設事業により公債費が高止まりするなどのマイナス要因があります。事務事業の効率化を図り、経常経費の削減に取り組むとともに、地域経済活性化による地方税収の増加を図っていく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8165</xdr:rowOff>
    </xdr:from>
    <xdr:to>
      <xdr:col>23</xdr:col>
      <xdr:colOff>133350</xdr:colOff>
      <xdr:row>60</xdr:row>
      <xdr:rowOff>39188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9516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152037</xdr:rowOff>
    </xdr:from>
    <xdr:to>
      <xdr:col>19</xdr:col>
      <xdr:colOff>133350</xdr:colOff>
      <xdr:row>60</xdr:row>
      <xdr:rowOff>8165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6758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93435</xdr:rowOff>
    </xdr:from>
    <xdr:to>
      <xdr:col>15</xdr:col>
      <xdr:colOff>82550</xdr:colOff>
      <xdr:row>59</xdr:row>
      <xdr:rowOff>152037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08985"/>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93435</xdr:rowOff>
    </xdr:from>
    <xdr:to>
      <xdr:col>11</xdr:col>
      <xdr:colOff>31750</xdr:colOff>
      <xdr:row>59</xdr:row>
      <xdr:rowOff>124460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089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159838</xdr:rowOff>
    </xdr:from>
    <xdr:to>
      <xdr:col>23</xdr:col>
      <xdr:colOff>184150</xdr:colOff>
      <xdr:row>60</xdr:row>
      <xdr:rowOff>89988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128815</xdr:rowOff>
    </xdr:from>
    <xdr:to>
      <xdr:col>19</xdr:col>
      <xdr:colOff>184150</xdr:colOff>
      <xdr:row>60</xdr:row>
      <xdr:rowOff>58965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69142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1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101237</xdr:rowOff>
    </xdr:from>
    <xdr:to>
      <xdr:col>15</xdr:col>
      <xdr:colOff>133350</xdr:colOff>
      <xdr:row>60</xdr:row>
      <xdr:rowOff>31387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42635</xdr:rowOff>
    </xdr:from>
    <xdr:to>
      <xdr:col>11</xdr:col>
      <xdr:colOff>82550</xdr:colOff>
      <xdr:row>59</xdr:row>
      <xdr:rowOff>144235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154412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人件費はやや増加したものの感染症対策事業など令和４年度に限った事業の終了に伴い、物件費が大きく減少し、人口１人当たり決算額は</a:t>
          </a:r>
          <a:r>
            <a:rPr kumimoji="1" lang="en-US" altLang="ja-JP" sz="1300">
              <a:latin typeface="ＭＳ Ｐゴシック" panose="020B0600070205080204" pitchFamily="50" charset="-128"/>
              <a:ea typeface="ＭＳ Ｐゴシック" panose="020B0600070205080204" pitchFamily="50" charset="-128"/>
            </a:rPr>
            <a:t>24,758</a:t>
          </a:r>
          <a:r>
            <a:rPr kumimoji="1" lang="ja-JP" altLang="en-US" sz="1300">
              <a:latin typeface="ＭＳ Ｐゴシック" panose="020B0600070205080204" pitchFamily="50" charset="-128"/>
              <a:ea typeface="ＭＳ Ｐゴシック" panose="020B0600070205080204" pitchFamily="50" charset="-128"/>
            </a:rPr>
            <a:t>円減少しました。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町村合併により、多くの公共施設を有しており、今後、既存施設の維持補修費が増加することが見込まれます。公共施設等総合管理計画に基づき、類似施設の統廃合を推進する必要があります。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141199</xdr:rowOff>
    </xdr:from>
    <xdr:to>
      <xdr:col>23</xdr:col>
      <xdr:colOff>133350</xdr:colOff>
      <xdr:row>84</xdr:row>
      <xdr:rowOff>12421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371549"/>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127814</xdr:rowOff>
    </xdr:from>
    <xdr:to>
      <xdr:col>19</xdr:col>
      <xdr:colOff>133350</xdr:colOff>
      <xdr:row>84</xdr:row>
      <xdr:rowOff>12421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58164"/>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74523</xdr:rowOff>
    </xdr:from>
    <xdr:to>
      <xdr:col>15</xdr:col>
      <xdr:colOff>82550</xdr:colOff>
      <xdr:row>83</xdr:row>
      <xdr:rowOff>127814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04873"/>
          <a:ext cx="889000" cy="5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2938</xdr:rowOff>
    </xdr:from>
    <xdr:to>
      <xdr:col>11</xdr:col>
      <xdr:colOff>31750</xdr:colOff>
      <xdr:row>83</xdr:row>
      <xdr:rowOff>74523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33288"/>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90399</xdr:rowOff>
    </xdr:from>
    <xdr:to>
      <xdr:col>23</xdr:col>
      <xdr:colOff>184150</xdr:colOff>
      <xdr:row>84</xdr:row>
      <xdr:rowOff>20549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2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62476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9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133071</xdr:rowOff>
    </xdr:from>
    <xdr:to>
      <xdr:col>19</xdr:col>
      <xdr:colOff>184150</xdr:colOff>
      <xdr:row>84</xdr:row>
      <xdr:rowOff>63221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6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47998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49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77014</xdr:rowOff>
    </xdr:from>
    <xdr:to>
      <xdr:col>15</xdr:col>
      <xdr:colOff>133350</xdr:colOff>
      <xdr:row>84</xdr:row>
      <xdr:rowOff>7164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163391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9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23723</xdr:rowOff>
    </xdr:from>
    <xdr:to>
      <xdr:col>11</xdr:col>
      <xdr:colOff>82550</xdr:colOff>
      <xdr:row>83</xdr:row>
      <xdr:rowOff>125323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110100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4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123588</xdr:rowOff>
    </xdr:from>
    <xdr:to>
      <xdr:col>7</xdr:col>
      <xdr:colOff>31750</xdr:colOff>
      <xdr:row>83</xdr:row>
      <xdr:rowOff>53738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8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38515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年の合併時における在職者調整を低い方の給与水準に合わせたことなどから、全国平均、類似団体平均を大きく下回っています。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52916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564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66322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832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39511</xdr:rowOff>
    </xdr:from>
    <xdr:to>
      <xdr:col>72</xdr:col>
      <xdr:colOff>203200</xdr:colOff>
      <xdr:row>83</xdr:row>
      <xdr:rowOff>66322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698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39511</xdr:rowOff>
    </xdr:from>
    <xdr:to>
      <xdr:col>68</xdr:col>
      <xdr:colOff>152400</xdr:colOff>
      <xdr:row>83</xdr:row>
      <xdr:rowOff>52916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698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160161</xdr:rowOff>
    </xdr:from>
    <xdr:to>
      <xdr:col>68</xdr:col>
      <xdr:colOff>203200</xdr:colOff>
      <xdr:row>83</xdr:row>
      <xdr:rowOff>90311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100488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定員適正化計画に基づき、採用の抑制や業務委託の推進など、毎年確実に縮減できるよう進めていますが、類似団体平均と比較すると依然と高い状況にあります。</a:t>
          </a:r>
        </a:p>
        <a:p>
          <a:r>
            <a:rPr kumimoji="1" lang="ja-JP" altLang="en-US" sz="1300">
              <a:latin typeface="ＭＳ Ｐゴシック" panose="020B0600070205080204" pitchFamily="50" charset="-128"/>
              <a:ea typeface="ＭＳ Ｐゴシック" panose="020B0600070205080204" pitchFamily="50" charset="-128"/>
            </a:rPr>
            <a:t>　令和２年度に新庁舎へ移転し、課題となっていた分庁舎方式が解消されたため、今後も定員適正化計画に基づいた人員削減を図っていきます。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62</xdr:row>
      <xdr:rowOff>21124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01960"/>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61</xdr:row>
      <xdr:rowOff>150749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6019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150749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8587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127423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6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141774</xdr:rowOff>
    </xdr:from>
    <xdr:to>
      <xdr:col>81</xdr:col>
      <xdr:colOff>95250</xdr:colOff>
      <xdr:row>62</xdr:row>
      <xdr:rowOff>71924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113851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7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99949</xdr:rowOff>
    </xdr:from>
    <xdr:to>
      <xdr:col>73</xdr:col>
      <xdr:colOff>44450</xdr:colOff>
      <xdr:row>62</xdr:row>
      <xdr:rowOff>30099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4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分子である公営企業の地方債償還に充てた繰入金は増加（</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億円）し、一般会計の地方債償還額も増加（</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億円）したことにより、分子は増加しました。また、分母では、標準税収入額等が増加したことにより標準財政規模が</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億円増加しましたが、普通交付税や臨時財政対策債発行可能額が減少したことにより、実質公債費比率の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耐用年数を迎える公共施設等の大規模改修・解体により、地方債現在高の増加や人口減少などによる標準財政規模の減少も予想され、実質公債費比率の上昇傾向は続く見通しですが、既存・新規事業を精査し財政の健全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11959</xdr:rowOff>
    </xdr:from>
    <xdr:to>
      <xdr:col>81</xdr:col>
      <xdr:colOff>44450</xdr:colOff>
      <xdr:row>37</xdr:row>
      <xdr:rowOff>13970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560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11959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4756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37</xdr:row>
      <xdr:rowOff>3916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3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167322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2343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132609</xdr:rowOff>
    </xdr:from>
    <xdr:to>
      <xdr:col>77</xdr:col>
      <xdr:colOff>95250</xdr:colOff>
      <xdr:row>37</xdr:row>
      <xdr:rowOff>62759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72936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100436</xdr:rowOff>
    </xdr:from>
    <xdr:to>
      <xdr:col>64</xdr:col>
      <xdr:colOff>152400</xdr:colOff>
      <xdr:row>37</xdr:row>
      <xdr:rowOff>30586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40763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地方債発行額が増加に伴い、一般会計の地方債現在高は増加（</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しましたが、公営企業債等繰入見込額は減少（▲</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億円）したことに加え、将来負担額から差し引く充当可能財源等が増加したことにより、分子は前年度比</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億円の減少となりました。これにより、将来負担比率は前年度よりも</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ポイント改善しました。</a:t>
          </a:r>
        </a:p>
        <a:p>
          <a:r>
            <a:rPr kumimoji="1" lang="ja-JP" altLang="en-US" sz="1200">
              <a:latin typeface="ＭＳ Ｐゴシック" panose="020B0600070205080204" pitchFamily="50" charset="-128"/>
              <a:ea typeface="ＭＳ Ｐゴシック" panose="020B0600070205080204" pitchFamily="50" charset="-128"/>
            </a:rPr>
            <a:t>　今後、耐用年数を迎える公共施設等の大規模改修や解体等により、地方債現在高が増加するため、数年は悪化する見込みですが、既存事業の見直しや真に必要な新規事業の選択などにより財政の健全化に努めます。</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27474</xdr:rowOff>
    </xdr:from>
    <xdr:to>
      <xdr:col>81</xdr:col>
      <xdr:colOff>44450</xdr:colOff>
      <xdr:row>14</xdr:row>
      <xdr:rowOff>55626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2777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12252</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2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55626</xdr:rowOff>
    </xdr:from>
    <xdr:to>
      <xdr:col>77</xdr:col>
      <xdr:colOff>44450</xdr:colOff>
      <xdr:row>14</xdr:row>
      <xdr:rowOff>125603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5592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125603</xdr:rowOff>
    </xdr:from>
    <xdr:to>
      <xdr:col>72</xdr:col>
      <xdr:colOff>203200</xdr:colOff>
      <xdr:row>14</xdr:row>
      <xdr:rowOff>168233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25903"/>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168233</xdr:rowOff>
    </xdr:from>
    <xdr:to>
      <xdr:col>68</xdr:col>
      <xdr:colOff>152400</xdr:colOff>
      <xdr:row>15</xdr:row>
      <xdr:rowOff>72390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68533"/>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148124</xdr:rowOff>
    </xdr:from>
    <xdr:to>
      <xdr:col>81</xdr:col>
      <xdr:colOff>95250</xdr:colOff>
      <xdr:row>14</xdr:row>
      <xdr:rowOff>78274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69401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xdr:rowOff>
    </xdr:from>
    <xdr:to>
      <xdr:col>77</xdr:col>
      <xdr:colOff>95250</xdr:colOff>
      <xdr:row>14</xdr:row>
      <xdr:rowOff>106426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116603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7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74803</xdr:rowOff>
    </xdr:from>
    <xdr:to>
      <xdr:col>73</xdr:col>
      <xdr:colOff>44450</xdr:colOff>
      <xdr:row>15</xdr:row>
      <xdr:rowOff>4953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15130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117433</xdr:rowOff>
    </xdr:from>
    <xdr:to>
      <xdr:col>68</xdr:col>
      <xdr:colOff>203200</xdr:colOff>
      <xdr:row>15</xdr:row>
      <xdr:rowOff>47583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57760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21590</xdr:rowOff>
    </xdr:from>
    <xdr:to>
      <xdr:col>64</xdr:col>
      <xdr:colOff>152400</xdr:colOff>
      <xdr:row>15</xdr:row>
      <xdr:rowOff>123190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133367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新潟県魚沼市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33,149
32,865
946.76
35,114,577
33,838,800
1,106,698
15,965,151
30,312,688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全国平均や類似団体平均を上回っています。会計年度任用職員制度の開始に伴い、従前は物件費に計上していた非常勤職員等の賃金を人件費に計上したため上昇し、今後も同程度で推移していく見込み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ポイント減少となり、全国平均や類似団体平均を下回っています。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今後も、事務の効率化、執行方法の改善などにより、可能な限り経常経費の削減に努める必要があります。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87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17</xdr:row>
      <xdr:rowOff>39370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30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ポイント増加しましたが、全国平均や類似団体平均を下回っています。この要因として、少子化により児童手当や子ども医療費助成などが、他と比較して少ないことが考えられます。</a:t>
          </a:r>
        </a:p>
        <a:p>
          <a:r>
            <a:rPr kumimoji="1" lang="ja-JP" altLang="en-US" sz="1300">
              <a:latin typeface="ＭＳ Ｐゴシック" panose="020B0600070205080204" pitchFamily="50" charset="-128"/>
              <a:ea typeface="ＭＳ Ｐゴシック" panose="020B0600070205080204" pitchFamily="50" charset="-128"/>
            </a:rPr>
            <a:t>　その反面、高齢化の影響により、医療費を含んだ生活保護事業費の増加が考えられることから、今後更なる適正な資格審査が求められます。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63500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9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4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45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ポイント減少しましたが、類似団体平均、全国平均を上回っています。全国でも有数の豪雪地であることから、除雪に要する費用や公共施設等の維持補修費が多くなることによるものと考えられます。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公共施設等は、建設から相当の年数を経過したものが多くなっていることから、計画的な修繕を行うとともに、公共施設等総合管理計画に基づき、類似施設の統廃合を推進する必要があります。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64407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03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64407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0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62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13607</xdr:rowOff>
    </xdr:from>
    <xdr:to>
      <xdr:col>78</xdr:col>
      <xdr:colOff>120650</xdr:colOff>
      <xdr:row>59</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99984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ます。農政関連の補助金が増加したことが主な要因として挙げられます。その他、病院事業など公営事業への補助金が大きいため、一般会計からの補助金を減額できるよう、経営状況改善を図る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86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8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％となり、全国平均や類似団体を上回っている状況です。この要因は、平成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年度から開始した複数の大型建設事業や令和元年度に完了した本庁舎建設の地方債の償還が始まったことによるものです。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今後も、生涯学習センター建設事業等や公共施設の大型建設事業等により公債費が上昇する見込みです。</a:t>
          </a:r>
        </a:p>
        <a:p>
          <a:r>
            <a:rPr kumimoji="1" lang="ja-JP" altLang="en-US" sz="1300">
              <a:latin typeface="ＭＳ Ｐゴシック" panose="020B0600070205080204" pitchFamily="50" charset="-128"/>
              <a:ea typeface="ＭＳ Ｐゴシック" panose="020B0600070205080204" pitchFamily="50" charset="-128"/>
            </a:rPr>
            <a:t>　地域経済活性化とのバランスを取りながら、新規借入を伴う事業の選択が必要です。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56515</xdr:rowOff>
    </xdr:from>
    <xdr:to>
      <xdr:col>24</xdr:col>
      <xdr:colOff>25400</xdr:colOff>
      <xdr:row>75</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152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41275</xdr:rowOff>
    </xdr:from>
    <xdr:to>
      <xdr:col>19</xdr:col>
      <xdr:colOff>187325</xdr:colOff>
      <xdr:row>75</xdr:row>
      <xdr:rowOff>56515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000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41275</xdr:rowOff>
    </xdr:from>
    <xdr:to>
      <xdr:col>15</xdr:col>
      <xdr:colOff>98425</xdr:colOff>
      <xdr:row>75</xdr:row>
      <xdr:rowOff>45085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000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45085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866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154957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161925</xdr:rowOff>
    </xdr:from>
    <xdr:to>
      <xdr:col>15</xdr:col>
      <xdr:colOff>149225</xdr:colOff>
      <xdr:row>75</xdr:row>
      <xdr:rowOff>92075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76852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165735</xdr:rowOff>
    </xdr:from>
    <xdr:to>
      <xdr:col>11</xdr:col>
      <xdr:colOff>60325</xdr:colOff>
      <xdr:row>75</xdr:row>
      <xdr:rowOff>95885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80663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69.8</a:t>
          </a:r>
          <a:r>
            <a:rPr kumimoji="1" lang="ja-JP" altLang="en-US" sz="1300">
              <a:latin typeface="ＭＳ Ｐゴシック" panose="020B0600070205080204" pitchFamily="50" charset="-128"/>
              <a:ea typeface="ＭＳ Ｐゴシック" panose="020B0600070205080204" pitchFamily="50" charset="-128"/>
            </a:rPr>
            <a:t>％となりました。物件費、維持補修費はやや減少しましたが、人件費や補助費等が増加したことが要因となっています。</a:t>
          </a:r>
        </a:p>
        <a:p>
          <a:r>
            <a:rPr kumimoji="1" lang="ja-JP" altLang="en-US" sz="1300">
              <a:latin typeface="ＭＳ Ｐゴシック" panose="020B0600070205080204" pitchFamily="50" charset="-128"/>
              <a:ea typeface="ＭＳ Ｐゴシック" panose="020B0600070205080204" pitchFamily="50" charset="-128"/>
            </a:rPr>
            <a:t>　引き続き、可能な限り経常経費の削減に努めていく必要があります。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06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75</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06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194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143002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19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新潟県魚沼市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14692</xdr:rowOff>
    </xdr:from>
    <xdr:to>
      <xdr:col>29</xdr:col>
      <xdr:colOff>127000</xdr:colOff>
      <xdr:row>16</xdr:row>
      <xdr:rowOff>39958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5517"/>
          <a:ext cx="647700" cy="25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39958</xdr:rowOff>
    </xdr:from>
    <xdr:to>
      <xdr:col>26</xdr:col>
      <xdr:colOff>50800</xdr:colOff>
      <xdr:row>16</xdr:row>
      <xdr:rowOff>73987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30783"/>
          <a:ext cx="698500" cy="3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73987</xdr:rowOff>
    </xdr:from>
    <xdr:to>
      <xdr:col>22</xdr:col>
      <xdr:colOff>114300</xdr:colOff>
      <xdr:row>16</xdr:row>
      <xdr:rowOff>160125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64812"/>
          <a:ext cx="698500" cy="8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160125</xdr:rowOff>
    </xdr:from>
    <xdr:to>
      <xdr:col>18</xdr:col>
      <xdr:colOff>177800</xdr:colOff>
      <xdr:row>17</xdr:row>
      <xdr:rowOff>53521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50950"/>
          <a:ext cx="698500" cy="6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135342</xdr:rowOff>
    </xdr:from>
    <xdr:to>
      <xdr:col>29</xdr:col>
      <xdr:colOff>177800</xdr:colOff>
      <xdr:row>16</xdr:row>
      <xdr:rowOff>65492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54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151869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160608</xdr:rowOff>
    </xdr:from>
    <xdr:to>
      <xdr:col>26</xdr:col>
      <xdr:colOff>101600</xdr:colOff>
      <xdr:row>16</xdr:row>
      <xdr:rowOff>90758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7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100935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4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23187</xdr:rowOff>
    </xdr:from>
    <xdr:to>
      <xdr:col>22</xdr:col>
      <xdr:colOff>165100</xdr:colOff>
      <xdr:row>16</xdr:row>
      <xdr:rowOff>124787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1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134964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8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109325</xdr:rowOff>
    </xdr:from>
    <xdr:to>
      <xdr:col>19</xdr:col>
      <xdr:colOff>38100</xdr:colOff>
      <xdr:row>17</xdr:row>
      <xdr:rowOff>39475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0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49652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2721</xdr:rowOff>
    </xdr:from>
    <xdr:to>
      <xdr:col>15</xdr:col>
      <xdr:colOff>101600</xdr:colOff>
      <xdr:row>17</xdr:row>
      <xdr:rowOff>104321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114498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24979</xdr:rowOff>
    </xdr:from>
    <xdr:to>
      <xdr:col>29</xdr:col>
      <xdr:colOff>127000</xdr:colOff>
      <xdr:row>38</xdr:row>
      <xdr:rowOff>32477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92579"/>
          <a:ext cx="647700" cy="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9756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7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32477</xdr:rowOff>
    </xdr:from>
    <xdr:to>
      <xdr:col>26</xdr:col>
      <xdr:colOff>50800</xdr:colOff>
      <xdr:row>38</xdr:row>
      <xdr:rowOff>45403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00077"/>
          <a:ext cx="698500" cy="1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36435</xdr:rowOff>
    </xdr:from>
    <xdr:to>
      <xdr:col>22</xdr:col>
      <xdr:colOff>114300</xdr:colOff>
      <xdr:row>38</xdr:row>
      <xdr:rowOff>45403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04035"/>
          <a:ext cx="698500" cy="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36435</xdr:rowOff>
    </xdr:from>
    <xdr:to>
      <xdr:col>18</xdr:col>
      <xdr:colOff>177800</xdr:colOff>
      <xdr:row>38</xdr:row>
      <xdr:rowOff>55687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04035"/>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317079</xdr:rowOff>
    </xdr:from>
    <xdr:to>
      <xdr:col>29</xdr:col>
      <xdr:colOff>177800</xdr:colOff>
      <xdr:row>38</xdr:row>
      <xdr:rowOff>75779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4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162156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324577</xdr:rowOff>
    </xdr:from>
    <xdr:to>
      <xdr:col>26</xdr:col>
      <xdr:colOff>101600</xdr:colOff>
      <xdr:row>38</xdr:row>
      <xdr:rowOff>83277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4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93454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1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337503</xdr:rowOff>
    </xdr:from>
    <xdr:to>
      <xdr:col>22</xdr:col>
      <xdr:colOff>165100</xdr:colOff>
      <xdr:row>38</xdr:row>
      <xdr:rowOff>96203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6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106380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328535</xdr:rowOff>
    </xdr:from>
    <xdr:to>
      <xdr:col>19</xdr:col>
      <xdr:colOff>38100</xdr:colOff>
      <xdr:row>38</xdr:row>
      <xdr:rowOff>87235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97412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4887</xdr:rowOff>
    </xdr:from>
    <xdr:to>
      <xdr:col>15</xdr:col>
      <xdr:colOff>101600</xdr:colOff>
      <xdr:row>38</xdr:row>
      <xdr:rowOff>106487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116664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4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新潟県魚沼市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33,149
32,865
946.76
35,114,577
33,838,800
1,106,698
15,965,151
30,312,688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117689</xdr:rowOff>
    </xdr:from>
    <xdr:to>
      <xdr:col>24</xdr:col>
      <xdr:colOff>63500</xdr:colOff>
      <xdr:row>34</xdr:row>
      <xdr:rowOff>145589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46989"/>
          <a:ext cx="838200" cy="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145589</xdr:rowOff>
    </xdr:from>
    <xdr:to>
      <xdr:col>19</xdr:col>
      <xdr:colOff>177800</xdr:colOff>
      <xdr:row>35</xdr:row>
      <xdr:rowOff>885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488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885</xdr:rowOff>
    </xdr:from>
    <xdr:to>
      <xdr:col>15</xdr:col>
      <xdr:colOff>50800</xdr:colOff>
      <xdr:row>35</xdr:row>
      <xdr:rowOff>94644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01635"/>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94644</xdr:rowOff>
    </xdr:from>
    <xdr:to>
      <xdr:col>10</xdr:col>
      <xdr:colOff>114300</xdr:colOff>
      <xdr:row>37</xdr:row>
      <xdr:rowOff>35905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95394"/>
          <a:ext cx="889000" cy="28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66889</xdr:rowOff>
    </xdr:from>
    <xdr:to>
      <xdr:col>24</xdr:col>
      <xdr:colOff>114300</xdr:colOff>
      <xdr:row>34</xdr:row>
      <xdr:rowOff>168489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89766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94789</xdr:rowOff>
    </xdr:from>
    <xdr:to>
      <xdr:col>20</xdr:col>
      <xdr:colOff>38100</xdr:colOff>
      <xdr:row>35</xdr:row>
      <xdr:rowOff>24939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41466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9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121535</xdr:rowOff>
    </xdr:from>
    <xdr:to>
      <xdr:col>15</xdr:col>
      <xdr:colOff>101600</xdr:colOff>
      <xdr:row>35</xdr:row>
      <xdr:rowOff>51685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68212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2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43844</xdr:rowOff>
    </xdr:from>
    <xdr:to>
      <xdr:col>10</xdr:col>
      <xdr:colOff>165100</xdr:colOff>
      <xdr:row>35</xdr:row>
      <xdr:rowOff>145444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161971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1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156555</xdr:rowOff>
    </xdr:from>
    <xdr:to>
      <xdr:col>6</xdr:col>
      <xdr:colOff>38100</xdr:colOff>
      <xdr:row>37</xdr:row>
      <xdr:rowOff>86705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103232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0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55107</xdr:rowOff>
    </xdr:from>
    <xdr:to>
      <xdr:col>24</xdr:col>
      <xdr:colOff>63500</xdr:colOff>
      <xdr:row>57</xdr:row>
      <xdr:rowOff>83731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27757"/>
          <a:ext cx="838200" cy="2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55107</xdr:rowOff>
    </xdr:from>
    <xdr:to>
      <xdr:col>19</xdr:col>
      <xdr:colOff>177800</xdr:colOff>
      <xdr:row>57</xdr:row>
      <xdr:rowOff>112910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27757"/>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112910</xdr:rowOff>
    </xdr:from>
    <xdr:to>
      <xdr:col>15</xdr:col>
      <xdr:colOff>50800</xdr:colOff>
      <xdr:row>57</xdr:row>
      <xdr:rowOff>122578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85560"/>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114643</xdr:rowOff>
    </xdr:from>
    <xdr:to>
      <xdr:col>10</xdr:col>
      <xdr:colOff>114300</xdr:colOff>
      <xdr:row>57</xdr:row>
      <xdr:rowOff>122578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87293"/>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32931</xdr:rowOff>
    </xdr:from>
    <xdr:to>
      <xdr:col>24</xdr:col>
      <xdr:colOff>114300</xdr:colOff>
      <xdr:row>57</xdr:row>
      <xdr:rowOff>134531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55808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5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4307</xdr:rowOff>
    </xdr:from>
    <xdr:to>
      <xdr:col>20</xdr:col>
      <xdr:colOff>38100</xdr:colOff>
      <xdr:row>57</xdr:row>
      <xdr:rowOff>105907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122434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5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62110</xdr:rowOff>
    </xdr:from>
    <xdr:to>
      <xdr:col>15</xdr:col>
      <xdr:colOff>101600</xdr:colOff>
      <xdr:row>57</xdr:row>
      <xdr:rowOff>163710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71778</xdr:rowOff>
    </xdr:from>
    <xdr:to>
      <xdr:col>10</xdr:col>
      <xdr:colOff>165100</xdr:colOff>
      <xdr:row>58</xdr:row>
      <xdr:rowOff>1928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18455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1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63843</xdr:rowOff>
    </xdr:from>
    <xdr:to>
      <xdr:col>6</xdr:col>
      <xdr:colOff>38100</xdr:colOff>
      <xdr:row>57</xdr:row>
      <xdr:rowOff>165443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10520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1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25531</xdr:rowOff>
    </xdr:from>
    <xdr:to>
      <xdr:col>24</xdr:col>
      <xdr:colOff>62865</xdr:colOff>
      <xdr:row>79</xdr:row>
      <xdr:rowOff>89326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369931"/>
          <a:ext cx="1270" cy="126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93153</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89326</xdr:rowOff>
    </xdr:from>
    <xdr:to>
      <xdr:col>24</xdr:col>
      <xdr:colOff>152400</xdr:colOff>
      <xdr:row>79</xdr:row>
      <xdr:rowOff>89326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3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143658</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1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25531</xdr:rowOff>
    </xdr:from>
    <xdr:to>
      <xdr:col>24</xdr:col>
      <xdr:colOff>152400</xdr:colOff>
      <xdr:row>72</xdr:row>
      <xdr:rowOff>25531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36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40667</xdr:rowOff>
    </xdr:from>
    <xdr:to>
      <xdr:col>24</xdr:col>
      <xdr:colOff>63500</xdr:colOff>
      <xdr:row>72</xdr:row>
      <xdr:rowOff>75725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2213617"/>
          <a:ext cx="838200" cy="20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31356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404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52929</xdr:rowOff>
    </xdr:from>
    <xdr:to>
      <xdr:col>24</xdr:col>
      <xdr:colOff>114300</xdr:colOff>
      <xdr:row>78</xdr:row>
      <xdr:rowOff>154529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4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27212</xdr:rowOff>
    </xdr:from>
    <xdr:to>
      <xdr:col>19</xdr:col>
      <xdr:colOff>177800</xdr:colOff>
      <xdr:row>71</xdr:row>
      <xdr:rowOff>40667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200162"/>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43883</xdr:rowOff>
    </xdr:from>
    <xdr:to>
      <xdr:col>20</xdr:col>
      <xdr:colOff>38100</xdr:colOff>
      <xdr:row>78</xdr:row>
      <xdr:rowOff>145483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136610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5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27212</xdr:rowOff>
    </xdr:from>
    <xdr:to>
      <xdr:col>15</xdr:col>
      <xdr:colOff>50800</xdr:colOff>
      <xdr:row>72</xdr:row>
      <xdr:rowOff>144435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200162"/>
          <a:ext cx="889000" cy="28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41481</xdr:rowOff>
    </xdr:from>
    <xdr:to>
      <xdr:col>15</xdr:col>
      <xdr:colOff>101600</xdr:colOff>
      <xdr:row>78</xdr:row>
      <xdr:rowOff>143081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134208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144435</xdr:rowOff>
    </xdr:from>
    <xdr:to>
      <xdr:col>10</xdr:col>
      <xdr:colOff>114300</xdr:colOff>
      <xdr:row>74</xdr:row>
      <xdr:rowOff>156551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488835"/>
          <a:ext cx="889000" cy="3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64619</xdr:rowOff>
    </xdr:from>
    <xdr:to>
      <xdr:col>10</xdr:col>
      <xdr:colOff>165100</xdr:colOff>
      <xdr:row>78</xdr:row>
      <xdr:rowOff>166219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157346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110274</xdr:rowOff>
    </xdr:from>
    <xdr:to>
      <xdr:col>6</xdr:col>
      <xdr:colOff>38100</xdr:colOff>
      <xdr:row>79</xdr:row>
      <xdr:rowOff>40424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31551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24925</xdr:rowOff>
    </xdr:from>
    <xdr:to>
      <xdr:col>24</xdr:col>
      <xdr:colOff>114300</xdr:colOff>
      <xdr:row>72</xdr:row>
      <xdr:rowOff>126525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3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111302</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2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161317</xdr:rowOff>
    </xdr:from>
    <xdr:to>
      <xdr:col>20</xdr:col>
      <xdr:colOff>38100</xdr:colOff>
      <xdr:row>71</xdr:row>
      <xdr:rowOff>91467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1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107994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19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147862</xdr:rowOff>
    </xdr:from>
    <xdr:to>
      <xdr:col>15</xdr:col>
      <xdr:colOff>101600</xdr:colOff>
      <xdr:row>71</xdr:row>
      <xdr:rowOff>78012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1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94539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19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93635</xdr:rowOff>
    </xdr:from>
    <xdr:to>
      <xdr:col>10</xdr:col>
      <xdr:colOff>165100</xdr:colOff>
      <xdr:row>73</xdr:row>
      <xdr:rowOff>23785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43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40312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21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105751</xdr:rowOff>
    </xdr:from>
    <xdr:to>
      <xdr:col>6</xdr:col>
      <xdr:colOff>38100</xdr:colOff>
      <xdr:row>75</xdr:row>
      <xdr:rowOff>35901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7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52428</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5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97051</xdr:rowOff>
    </xdr:from>
    <xdr:to>
      <xdr:col>24</xdr:col>
      <xdr:colOff>63500</xdr:colOff>
      <xdr:row>97</xdr:row>
      <xdr:rowOff>163771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27701"/>
          <a:ext cx="838200" cy="6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72270</xdr:rowOff>
    </xdr:from>
    <xdr:to>
      <xdr:col>19</xdr:col>
      <xdr:colOff>177800</xdr:colOff>
      <xdr:row>97</xdr:row>
      <xdr:rowOff>163771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702920"/>
          <a:ext cx="889000" cy="9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72270</xdr:rowOff>
    </xdr:from>
    <xdr:to>
      <xdr:col>15</xdr:col>
      <xdr:colOff>50800</xdr:colOff>
      <xdr:row>98</xdr:row>
      <xdr:rowOff>75242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02920"/>
          <a:ext cx="8890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42720</xdr:rowOff>
    </xdr:from>
    <xdr:to>
      <xdr:col>10</xdr:col>
      <xdr:colOff>114300</xdr:colOff>
      <xdr:row>98</xdr:row>
      <xdr:rowOff>75242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44820"/>
          <a:ext cx="8890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46251</xdr:rowOff>
    </xdr:from>
    <xdr:to>
      <xdr:col>24</xdr:col>
      <xdr:colOff>114300</xdr:colOff>
      <xdr:row>97</xdr:row>
      <xdr:rowOff>147851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132628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112971</xdr:rowOff>
    </xdr:from>
    <xdr:to>
      <xdr:col>20</xdr:col>
      <xdr:colOff>38100</xdr:colOff>
      <xdr:row>98</xdr:row>
      <xdr:rowOff>43121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34248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21470</xdr:rowOff>
    </xdr:from>
    <xdr:to>
      <xdr:col>15</xdr:col>
      <xdr:colOff>101600</xdr:colOff>
      <xdr:row>97</xdr:row>
      <xdr:rowOff>123070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114197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24442</xdr:rowOff>
    </xdr:from>
    <xdr:to>
      <xdr:col>10</xdr:col>
      <xdr:colOff>165100</xdr:colOff>
      <xdr:row>98</xdr:row>
      <xdr:rowOff>126042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117169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163370</xdr:rowOff>
    </xdr:from>
    <xdr:to>
      <xdr:col>6</xdr:col>
      <xdr:colOff>38100</xdr:colOff>
      <xdr:row>98</xdr:row>
      <xdr:rowOff>93520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84647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115659</xdr:rowOff>
    </xdr:from>
    <xdr:to>
      <xdr:col>55</xdr:col>
      <xdr:colOff>0</xdr:colOff>
      <xdr:row>36</xdr:row>
      <xdr:rowOff>162830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87859"/>
          <a:ext cx="838200" cy="4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118075</xdr:rowOff>
    </xdr:from>
    <xdr:to>
      <xdr:col>50</xdr:col>
      <xdr:colOff>114300</xdr:colOff>
      <xdr:row>36</xdr:row>
      <xdr:rowOff>162830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90275"/>
          <a:ext cx="889000" cy="4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88254</xdr:rowOff>
    </xdr:from>
    <xdr:to>
      <xdr:col>45</xdr:col>
      <xdr:colOff>177800</xdr:colOff>
      <xdr:row>36</xdr:row>
      <xdr:rowOff>118075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917554"/>
          <a:ext cx="889000" cy="37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88254</xdr:rowOff>
    </xdr:from>
    <xdr:to>
      <xdr:col>41</xdr:col>
      <xdr:colOff>50800</xdr:colOff>
      <xdr:row>37</xdr:row>
      <xdr:rowOff>70263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917554"/>
          <a:ext cx="889000" cy="49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64859</xdr:rowOff>
    </xdr:from>
    <xdr:to>
      <xdr:col>55</xdr:col>
      <xdr:colOff>50800</xdr:colOff>
      <xdr:row>36</xdr:row>
      <xdr:rowOff>166459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87736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8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112030</xdr:rowOff>
    </xdr:from>
    <xdr:to>
      <xdr:col>50</xdr:col>
      <xdr:colOff>165100</xdr:colOff>
      <xdr:row>37</xdr:row>
      <xdr:rowOff>42180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33307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37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67275</xdr:rowOff>
    </xdr:from>
    <xdr:to>
      <xdr:col>46</xdr:col>
      <xdr:colOff>38100</xdr:colOff>
      <xdr:row>36</xdr:row>
      <xdr:rowOff>168875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13952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01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37454</xdr:rowOff>
    </xdr:from>
    <xdr:to>
      <xdr:col>41</xdr:col>
      <xdr:colOff>101600</xdr:colOff>
      <xdr:row>34</xdr:row>
      <xdr:rowOff>139054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8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155581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64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19463</xdr:rowOff>
    </xdr:from>
    <xdr:to>
      <xdr:col>36</xdr:col>
      <xdr:colOff>165100</xdr:colOff>
      <xdr:row>37</xdr:row>
      <xdr:rowOff>121063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137590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3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118088</xdr:rowOff>
    </xdr:from>
    <xdr:to>
      <xdr:col>55</xdr:col>
      <xdr:colOff>0</xdr:colOff>
      <xdr:row>57</xdr:row>
      <xdr:rowOff>58810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19288"/>
          <a:ext cx="838200" cy="1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58810</xdr:rowOff>
    </xdr:from>
    <xdr:to>
      <xdr:col>50</xdr:col>
      <xdr:colOff>114300</xdr:colOff>
      <xdr:row>57</xdr:row>
      <xdr:rowOff>90308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31460"/>
          <a:ext cx="8890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90308</xdr:rowOff>
    </xdr:from>
    <xdr:to>
      <xdr:col>45</xdr:col>
      <xdr:colOff>177800</xdr:colOff>
      <xdr:row>57</xdr:row>
      <xdr:rowOff>99002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62958"/>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110903</xdr:rowOff>
    </xdr:from>
    <xdr:to>
      <xdr:col>41</xdr:col>
      <xdr:colOff>50800</xdr:colOff>
      <xdr:row>57</xdr:row>
      <xdr:rowOff>99002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12103"/>
          <a:ext cx="889000" cy="1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67288</xdr:rowOff>
    </xdr:from>
    <xdr:to>
      <xdr:col>55</xdr:col>
      <xdr:colOff>50800</xdr:colOff>
      <xdr:row>56</xdr:row>
      <xdr:rowOff>168888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90165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1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8010</xdr:rowOff>
    </xdr:from>
    <xdr:to>
      <xdr:col>50</xdr:col>
      <xdr:colOff>165100</xdr:colOff>
      <xdr:row>57</xdr:row>
      <xdr:rowOff>109610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126137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5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39508</xdr:rowOff>
    </xdr:from>
    <xdr:to>
      <xdr:col>46</xdr:col>
      <xdr:colOff>38100</xdr:colOff>
      <xdr:row>57</xdr:row>
      <xdr:rowOff>141108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157635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58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48202</xdr:rowOff>
    </xdr:from>
    <xdr:to>
      <xdr:col>41</xdr:col>
      <xdr:colOff>101600</xdr:colOff>
      <xdr:row>57</xdr:row>
      <xdr:rowOff>149802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166329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60103</xdr:rowOff>
    </xdr:from>
    <xdr:to>
      <xdr:col>36</xdr:col>
      <xdr:colOff>165100</xdr:colOff>
      <xdr:row>56</xdr:row>
      <xdr:rowOff>161703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6780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3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109982</xdr:rowOff>
    </xdr:from>
    <xdr:to>
      <xdr:col>55</xdr:col>
      <xdr:colOff>0</xdr:colOff>
      <xdr:row>78</xdr:row>
      <xdr:rowOff>6553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11632"/>
          <a:ext cx="838200" cy="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6553</xdr:rowOff>
    </xdr:from>
    <xdr:to>
      <xdr:col>50</xdr:col>
      <xdr:colOff>114300</xdr:colOff>
      <xdr:row>78</xdr:row>
      <xdr:rowOff>92494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79653"/>
          <a:ext cx="889000" cy="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30671</xdr:rowOff>
    </xdr:from>
    <xdr:to>
      <xdr:col>45</xdr:col>
      <xdr:colOff>177800</xdr:colOff>
      <xdr:row>78</xdr:row>
      <xdr:rowOff>92494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03771"/>
          <a:ext cx="889000" cy="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30671</xdr:rowOff>
    </xdr:from>
    <xdr:to>
      <xdr:col>41</xdr:col>
      <xdr:colOff>50800</xdr:colOff>
      <xdr:row>79</xdr:row>
      <xdr:rowOff>24397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03771"/>
          <a:ext cx="889000" cy="1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59182</xdr:rowOff>
    </xdr:from>
    <xdr:to>
      <xdr:col>55</xdr:col>
      <xdr:colOff>50800</xdr:colOff>
      <xdr:row>77</xdr:row>
      <xdr:rowOff>160782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82059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127203</xdr:rowOff>
    </xdr:from>
    <xdr:to>
      <xdr:col>50</xdr:col>
      <xdr:colOff>165100</xdr:colOff>
      <xdr:row>78</xdr:row>
      <xdr:rowOff>57353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48480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41694</xdr:rowOff>
    </xdr:from>
    <xdr:to>
      <xdr:col>46</xdr:col>
      <xdr:colOff>38100</xdr:colOff>
      <xdr:row>78</xdr:row>
      <xdr:rowOff>143294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134421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0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151321</xdr:rowOff>
    </xdr:from>
    <xdr:to>
      <xdr:col>41</xdr:col>
      <xdr:colOff>101600</xdr:colOff>
      <xdr:row>78</xdr:row>
      <xdr:rowOff>81471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72598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145047</xdr:rowOff>
    </xdr:from>
    <xdr:to>
      <xdr:col>36</xdr:col>
      <xdr:colOff>165100</xdr:colOff>
      <xdr:row>79</xdr:row>
      <xdr:rowOff>75197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66324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1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25848</xdr:rowOff>
    </xdr:from>
    <xdr:to>
      <xdr:col>55</xdr:col>
      <xdr:colOff>0</xdr:colOff>
      <xdr:row>97</xdr:row>
      <xdr:rowOff>121005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56498"/>
          <a:ext cx="838200" cy="9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121005</xdr:rowOff>
    </xdr:from>
    <xdr:to>
      <xdr:col>50</xdr:col>
      <xdr:colOff>114300</xdr:colOff>
      <xdr:row>97</xdr:row>
      <xdr:rowOff>143602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51655"/>
          <a:ext cx="889000" cy="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143284</xdr:rowOff>
    </xdr:from>
    <xdr:to>
      <xdr:col>45</xdr:col>
      <xdr:colOff>177800</xdr:colOff>
      <xdr:row>97</xdr:row>
      <xdr:rowOff>143602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73934"/>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135026</xdr:rowOff>
    </xdr:from>
    <xdr:to>
      <xdr:col>41</xdr:col>
      <xdr:colOff>50800</xdr:colOff>
      <xdr:row>97</xdr:row>
      <xdr:rowOff>143284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94226"/>
          <a:ext cx="889000" cy="17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146498</xdr:rowOff>
    </xdr:from>
    <xdr:to>
      <xdr:col>55</xdr:col>
      <xdr:colOff>50800</xdr:colOff>
      <xdr:row>97</xdr:row>
      <xdr:rowOff>76648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169375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70205</xdr:rowOff>
    </xdr:from>
    <xdr:to>
      <xdr:col>50</xdr:col>
      <xdr:colOff>165100</xdr:colOff>
      <xdr:row>98</xdr:row>
      <xdr:rowOff>355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92802</xdr:rowOff>
    </xdr:from>
    <xdr:to>
      <xdr:col>46</xdr:col>
      <xdr:colOff>38100</xdr:colOff>
      <xdr:row>98</xdr:row>
      <xdr:rowOff>22952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39479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92484</xdr:rowOff>
    </xdr:from>
    <xdr:to>
      <xdr:col>41</xdr:col>
      <xdr:colOff>101600</xdr:colOff>
      <xdr:row>98</xdr:row>
      <xdr:rowOff>22634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39161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84226</xdr:rowOff>
    </xdr:from>
    <xdr:to>
      <xdr:col>36</xdr:col>
      <xdr:colOff>165100</xdr:colOff>
      <xdr:row>97</xdr:row>
      <xdr:rowOff>14376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30903</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1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9423</xdr:rowOff>
    </xdr:from>
    <xdr:to>
      <xdr:col>85</xdr:col>
      <xdr:colOff>127000</xdr:colOff>
      <xdr:row>39</xdr:row>
      <xdr:rowOff>22390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95973"/>
          <a:ext cx="8382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9423</xdr:rowOff>
    </xdr:from>
    <xdr:to>
      <xdr:col>81</xdr:col>
      <xdr:colOff>50800</xdr:colOff>
      <xdr:row>39</xdr:row>
      <xdr:rowOff>37706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95973"/>
          <a:ext cx="889000" cy="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20930</xdr:rowOff>
    </xdr:from>
    <xdr:to>
      <xdr:col>76</xdr:col>
      <xdr:colOff>114300</xdr:colOff>
      <xdr:row>39</xdr:row>
      <xdr:rowOff>37706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07480"/>
          <a:ext cx="8890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161531</xdr:rowOff>
    </xdr:from>
    <xdr:to>
      <xdr:col>71</xdr:col>
      <xdr:colOff>177800</xdr:colOff>
      <xdr:row>39</xdr:row>
      <xdr:rowOff>20930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76631"/>
          <a:ext cx="889000" cy="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143040</xdr:rowOff>
    </xdr:from>
    <xdr:to>
      <xdr:col>85</xdr:col>
      <xdr:colOff>177800</xdr:colOff>
      <xdr:row>39</xdr:row>
      <xdr:rowOff>73190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57967</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7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130073</xdr:rowOff>
    </xdr:from>
    <xdr:to>
      <xdr:col>81</xdr:col>
      <xdr:colOff>101600</xdr:colOff>
      <xdr:row>39</xdr:row>
      <xdr:rowOff>60223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51350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158356</xdr:rowOff>
    </xdr:from>
    <xdr:to>
      <xdr:col>76</xdr:col>
      <xdr:colOff>165100</xdr:colOff>
      <xdr:row>39</xdr:row>
      <xdr:rowOff>88506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79633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6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141580</xdr:rowOff>
    </xdr:from>
    <xdr:to>
      <xdr:col>72</xdr:col>
      <xdr:colOff>38100</xdr:colOff>
      <xdr:row>39</xdr:row>
      <xdr:rowOff>71730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62857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110731</xdr:rowOff>
    </xdr:from>
    <xdr:to>
      <xdr:col>67</xdr:col>
      <xdr:colOff>101600</xdr:colOff>
      <xdr:row>39</xdr:row>
      <xdr:rowOff>40881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32008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1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67638</xdr:rowOff>
    </xdr:from>
    <xdr:to>
      <xdr:col>85</xdr:col>
      <xdr:colOff>127000</xdr:colOff>
      <xdr:row>77</xdr:row>
      <xdr:rowOff>76650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9288"/>
          <a:ext cx="8382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76650</xdr:rowOff>
    </xdr:from>
    <xdr:to>
      <xdr:col>81</xdr:col>
      <xdr:colOff>50800</xdr:colOff>
      <xdr:row>77</xdr:row>
      <xdr:rowOff>86857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78300"/>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86857</xdr:rowOff>
    </xdr:from>
    <xdr:to>
      <xdr:col>76</xdr:col>
      <xdr:colOff>114300</xdr:colOff>
      <xdr:row>77</xdr:row>
      <xdr:rowOff>91732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88507"/>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91732</xdr:rowOff>
    </xdr:from>
    <xdr:to>
      <xdr:col>71</xdr:col>
      <xdr:colOff>177800</xdr:colOff>
      <xdr:row>77</xdr:row>
      <xdr:rowOff>107806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93382"/>
          <a:ext cx="8890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16838</xdr:rowOff>
    </xdr:from>
    <xdr:to>
      <xdr:col>85</xdr:col>
      <xdr:colOff>177800</xdr:colOff>
      <xdr:row>77</xdr:row>
      <xdr:rowOff>118438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39715</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6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25850</xdr:rowOff>
    </xdr:from>
    <xdr:to>
      <xdr:col>81</xdr:col>
      <xdr:colOff>101600</xdr:colOff>
      <xdr:row>77</xdr:row>
      <xdr:rowOff>127450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143977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00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36057</xdr:rowOff>
    </xdr:from>
    <xdr:to>
      <xdr:col>76</xdr:col>
      <xdr:colOff>165100</xdr:colOff>
      <xdr:row>77</xdr:row>
      <xdr:rowOff>137657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154184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0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40932</xdr:rowOff>
    </xdr:from>
    <xdr:to>
      <xdr:col>72</xdr:col>
      <xdr:colOff>38100</xdr:colOff>
      <xdr:row>77</xdr:row>
      <xdr:rowOff>142532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159059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1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57006</xdr:rowOff>
    </xdr:from>
    <xdr:to>
      <xdr:col>67</xdr:col>
      <xdr:colOff>101600</xdr:colOff>
      <xdr:row>77</xdr:row>
      <xdr:rowOff>158606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3683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56702</xdr:rowOff>
    </xdr:from>
    <xdr:to>
      <xdr:col>85</xdr:col>
      <xdr:colOff>127000</xdr:colOff>
      <xdr:row>97</xdr:row>
      <xdr:rowOff>59722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87352"/>
          <a:ext cx="8382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57063</xdr:rowOff>
    </xdr:from>
    <xdr:to>
      <xdr:col>81</xdr:col>
      <xdr:colOff>50800</xdr:colOff>
      <xdr:row>97</xdr:row>
      <xdr:rowOff>59722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687713"/>
          <a:ext cx="8890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57063</xdr:rowOff>
    </xdr:from>
    <xdr:to>
      <xdr:col>76</xdr:col>
      <xdr:colOff>114300</xdr:colOff>
      <xdr:row>97</xdr:row>
      <xdr:rowOff>58869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687713"/>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58869</xdr:rowOff>
    </xdr:from>
    <xdr:to>
      <xdr:col>71</xdr:col>
      <xdr:colOff>177800</xdr:colOff>
      <xdr:row>97</xdr:row>
      <xdr:rowOff>145845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689519"/>
          <a:ext cx="889000" cy="8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5902</xdr:rowOff>
    </xdr:from>
    <xdr:to>
      <xdr:col>85</xdr:col>
      <xdr:colOff>177800</xdr:colOff>
      <xdr:row>97</xdr:row>
      <xdr:rowOff>107502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28779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8922</xdr:rowOff>
    </xdr:from>
    <xdr:to>
      <xdr:col>81</xdr:col>
      <xdr:colOff>101600</xdr:colOff>
      <xdr:row>97</xdr:row>
      <xdr:rowOff>110522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127049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41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6263</xdr:rowOff>
    </xdr:from>
    <xdr:to>
      <xdr:col>76</xdr:col>
      <xdr:colOff>165100</xdr:colOff>
      <xdr:row>97</xdr:row>
      <xdr:rowOff>107863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124390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41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8069</xdr:rowOff>
    </xdr:from>
    <xdr:to>
      <xdr:col>72</xdr:col>
      <xdr:colOff>38100</xdr:colOff>
      <xdr:row>97</xdr:row>
      <xdr:rowOff>109669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126196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41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95045</xdr:rowOff>
    </xdr:from>
    <xdr:to>
      <xdr:col>67</xdr:col>
      <xdr:colOff>101600</xdr:colOff>
      <xdr:row>98</xdr:row>
      <xdr:rowOff>25195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41722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45841</xdr:rowOff>
    </xdr:from>
    <xdr:to>
      <xdr:col>116</xdr:col>
      <xdr:colOff>63500</xdr:colOff>
      <xdr:row>38</xdr:row>
      <xdr:rowOff>46089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60941"/>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168484</xdr:rowOff>
    </xdr:from>
    <xdr:to>
      <xdr:col>111</xdr:col>
      <xdr:colOff>177800</xdr:colOff>
      <xdr:row>38</xdr:row>
      <xdr:rowOff>45841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12134"/>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127565</xdr:rowOff>
    </xdr:from>
    <xdr:to>
      <xdr:col>107</xdr:col>
      <xdr:colOff>50800</xdr:colOff>
      <xdr:row>37</xdr:row>
      <xdr:rowOff>168484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471215"/>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76778</xdr:rowOff>
    </xdr:from>
    <xdr:to>
      <xdr:col>102</xdr:col>
      <xdr:colOff>114300</xdr:colOff>
      <xdr:row>37</xdr:row>
      <xdr:rowOff>127565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20428"/>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166739</xdr:rowOff>
    </xdr:from>
    <xdr:to>
      <xdr:col>116</xdr:col>
      <xdr:colOff>114300</xdr:colOff>
      <xdr:row>38</xdr:row>
      <xdr:rowOff>96889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18165</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166491</xdr:rowOff>
    </xdr:from>
    <xdr:to>
      <xdr:col>112</xdr:col>
      <xdr:colOff>38100</xdr:colOff>
      <xdr:row>38</xdr:row>
      <xdr:rowOff>96641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113168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8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117685</xdr:rowOff>
    </xdr:from>
    <xdr:to>
      <xdr:col>107</xdr:col>
      <xdr:colOff>101600</xdr:colOff>
      <xdr:row>38</xdr:row>
      <xdr:rowOff>47834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613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64362</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67111" y="62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76765</xdr:rowOff>
    </xdr:from>
    <xdr:to>
      <xdr:col>102</xdr:col>
      <xdr:colOff>165100</xdr:colOff>
      <xdr:row>38</xdr:row>
      <xdr:rowOff>6915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23442</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61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25978</xdr:rowOff>
    </xdr:from>
    <xdr:to>
      <xdr:col>98</xdr:col>
      <xdr:colOff>38100</xdr:colOff>
      <xdr:row>37</xdr:row>
      <xdr:rowOff>127578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3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144105</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389111" y="61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110096</xdr:rowOff>
    </xdr:from>
    <xdr:to>
      <xdr:col>116</xdr:col>
      <xdr:colOff>63500</xdr:colOff>
      <xdr:row>57</xdr:row>
      <xdr:rowOff>135859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882746"/>
          <a:ext cx="8382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56786</xdr:rowOff>
    </xdr:from>
    <xdr:to>
      <xdr:col>111</xdr:col>
      <xdr:colOff>177800</xdr:colOff>
      <xdr:row>57</xdr:row>
      <xdr:rowOff>110096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829436"/>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145781</xdr:rowOff>
    </xdr:from>
    <xdr:to>
      <xdr:col>107</xdr:col>
      <xdr:colOff>50800</xdr:colOff>
      <xdr:row>57</xdr:row>
      <xdr:rowOff>56786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746981"/>
          <a:ext cx="889000" cy="8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138443</xdr:rowOff>
    </xdr:from>
    <xdr:to>
      <xdr:col>102</xdr:col>
      <xdr:colOff>114300</xdr:colOff>
      <xdr:row>56</xdr:row>
      <xdr:rowOff>145781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739643"/>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85059</xdr:rowOff>
    </xdr:from>
    <xdr:to>
      <xdr:col>116</xdr:col>
      <xdr:colOff>114300</xdr:colOff>
      <xdr:row>58</xdr:row>
      <xdr:rowOff>15209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107936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59296</xdr:rowOff>
    </xdr:from>
    <xdr:to>
      <xdr:col>112</xdr:col>
      <xdr:colOff>38100</xdr:colOff>
      <xdr:row>57</xdr:row>
      <xdr:rowOff>160896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0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5986</xdr:rowOff>
    </xdr:from>
    <xdr:to>
      <xdr:col>107</xdr:col>
      <xdr:colOff>101600</xdr:colOff>
      <xdr:row>57</xdr:row>
      <xdr:rowOff>107586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124113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94981</xdr:rowOff>
    </xdr:from>
    <xdr:to>
      <xdr:col>102</xdr:col>
      <xdr:colOff>165100</xdr:colOff>
      <xdr:row>57</xdr:row>
      <xdr:rowOff>25131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6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41658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4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87643</xdr:rowOff>
    </xdr:from>
    <xdr:to>
      <xdr:col>98</xdr:col>
      <xdr:colOff>38100</xdr:colOff>
      <xdr:row>57</xdr:row>
      <xdr:rowOff>17793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34320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4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131953</xdr:rowOff>
    </xdr:from>
    <xdr:to>
      <xdr:col>116</xdr:col>
      <xdr:colOff>63500</xdr:colOff>
      <xdr:row>77</xdr:row>
      <xdr:rowOff>139967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333603"/>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112788</xdr:rowOff>
    </xdr:from>
    <xdr:to>
      <xdr:col>111</xdr:col>
      <xdr:colOff>177800</xdr:colOff>
      <xdr:row>77</xdr:row>
      <xdr:rowOff>131953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314438"/>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112788</xdr:rowOff>
    </xdr:from>
    <xdr:to>
      <xdr:col>107</xdr:col>
      <xdr:colOff>50800</xdr:colOff>
      <xdr:row>78</xdr:row>
      <xdr:rowOff>11240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314438"/>
          <a:ext cx="889000" cy="6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168796</xdr:rowOff>
    </xdr:from>
    <xdr:to>
      <xdr:col>102</xdr:col>
      <xdr:colOff>114300</xdr:colOff>
      <xdr:row>78</xdr:row>
      <xdr:rowOff>11240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370446"/>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89167</xdr:rowOff>
    </xdr:from>
    <xdr:to>
      <xdr:col>116</xdr:col>
      <xdr:colOff>114300</xdr:colOff>
      <xdr:row>78</xdr:row>
      <xdr:rowOff>19317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67594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81153</xdr:rowOff>
    </xdr:from>
    <xdr:to>
      <xdr:col>112</xdr:col>
      <xdr:colOff>38100</xdr:colOff>
      <xdr:row>78</xdr:row>
      <xdr:rowOff>11303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2430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61988</xdr:rowOff>
    </xdr:from>
    <xdr:to>
      <xdr:col>107</xdr:col>
      <xdr:colOff>101600</xdr:colOff>
      <xdr:row>77</xdr:row>
      <xdr:rowOff>163588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154715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131890</xdr:rowOff>
    </xdr:from>
    <xdr:to>
      <xdr:col>102</xdr:col>
      <xdr:colOff>165100</xdr:colOff>
      <xdr:row>78</xdr:row>
      <xdr:rowOff>62040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53167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4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117996</xdr:rowOff>
    </xdr:from>
    <xdr:to>
      <xdr:col>98</xdr:col>
      <xdr:colOff>38100</xdr:colOff>
      <xdr:row>78</xdr:row>
      <xdr:rowOff>48146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3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39273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4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市民一人当たりの歳出決算総額は、前年度よりも</a:t>
          </a:r>
          <a:r>
            <a:rPr kumimoji="1" lang="en-US" altLang="ja-JP" sz="1300">
              <a:latin typeface="ＭＳ Ｐゴシック" panose="020B0600070205080204" pitchFamily="50" charset="-128"/>
              <a:ea typeface="ＭＳ Ｐゴシック" panose="020B0600070205080204" pitchFamily="50" charset="-128"/>
            </a:rPr>
            <a:t>47,567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1,020,809</a:t>
          </a:r>
          <a:r>
            <a:rPr kumimoji="1" lang="ja-JP" altLang="en-US" sz="1300">
              <a:latin typeface="ＭＳ Ｐゴシック" panose="020B0600070205080204" pitchFamily="50" charset="-128"/>
              <a:ea typeface="ＭＳ Ｐゴシック" panose="020B0600070205080204" pitchFamily="50" charset="-128"/>
            </a:rPr>
            <a:t>円となりました。</a:t>
          </a:r>
        </a:p>
        <a:p>
          <a:r>
            <a:rPr kumimoji="1" lang="ja-JP" altLang="en-US" sz="1300">
              <a:latin typeface="ＭＳ Ｐゴシック" panose="020B0600070205080204" pitchFamily="50" charset="-128"/>
              <a:ea typeface="ＭＳ Ｐゴシック" panose="020B0600070205080204" pitchFamily="50" charset="-128"/>
            </a:rPr>
            <a:t>　増加の主な要因としては、農政関連事業の補助費等が増加、このほか公共施設整備における普通建設事業費が増加したことが挙げられます。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今後も公共施設等の改修や建設に伴い普通建設事業費が増加し、人口の減少により市民一人当たりのコストは上昇していくことが見込まれます。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新潟県魚沼市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33,149
32,865
946.76
35,114,577
33,838,800
1,106,698
15,965,151
30,312,688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144463</xdr:rowOff>
    </xdr:from>
    <xdr:to>
      <xdr:col>24</xdr:col>
      <xdr:colOff>63500</xdr:colOff>
      <xdr:row>36</xdr:row>
      <xdr:rowOff>2540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5213"/>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142748</xdr:rowOff>
    </xdr:from>
    <xdr:to>
      <xdr:col>19</xdr:col>
      <xdr:colOff>177800</xdr:colOff>
      <xdr:row>36</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349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142748</xdr:rowOff>
    </xdr:from>
    <xdr:to>
      <xdr:col>15</xdr:col>
      <xdr:colOff>50800</xdr:colOff>
      <xdr:row>36</xdr:row>
      <xdr:rowOff>445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349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163322</xdr:rowOff>
    </xdr:from>
    <xdr:to>
      <xdr:col>10</xdr:col>
      <xdr:colOff>114300</xdr:colOff>
      <xdr:row>36</xdr:row>
      <xdr:rowOff>445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407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93663</xdr:rowOff>
    </xdr:from>
    <xdr:to>
      <xdr:col>24</xdr:col>
      <xdr:colOff>114300</xdr:colOff>
      <xdr:row>36</xdr:row>
      <xdr:rowOff>23813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72090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123190</xdr:rowOff>
    </xdr:from>
    <xdr:to>
      <xdr:col>20</xdr:col>
      <xdr:colOff>38100</xdr:colOff>
      <xdr:row>36</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91948</xdr:rowOff>
    </xdr:from>
    <xdr:to>
      <xdr:col>15</xdr:col>
      <xdr:colOff>101600</xdr:colOff>
      <xdr:row>36</xdr:row>
      <xdr:rowOff>22098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121095</xdr:rowOff>
    </xdr:from>
    <xdr:to>
      <xdr:col>10</xdr:col>
      <xdr:colOff>165100</xdr:colOff>
      <xdr:row>36</xdr:row>
      <xdr:rowOff>51245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67772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76746</xdr:rowOff>
    </xdr:from>
    <xdr:to>
      <xdr:col>24</xdr:col>
      <xdr:colOff>63500</xdr:colOff>
      <xdr:row>57</xdr:row>
      <xdr:rowOff>98178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9396"/>
          <a:ext cx="8382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98178</xdr:rowOff>
    </xdr:from>
    <xdr:to>
      <xdr:col>19</xdr:col>
      <xdr:colOff>177800</xdr:colOff>
      <xdr:row>57</xdr:row>
      <xdr:rowOff>113357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0828"/>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156926</xdr:rowOff>
    </xdr:from>
    <xdr:to>
      <xdr:col>15</xdr:col>
      <xdr:colOff>50800</xdr:colOff>
      <xdr:row>57</xdr:row>
      <xdr:rowOff>113357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58126"/>
          <a:ext cx="889000" cy="12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156926</xdr:rowOff>
    </xdr:from>
    <xdr:to>
      <xdr:col>10</xdr:col>
      <xdr:colOff>114300</xdr:colOff>
      <xdr:row>57</xdr:row>
      <xdr:rowOff>72062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58126"/>
          <a:ext cx="889000" cy="8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25946</xdr:rowOff>
    </xdr:from>
    <xdr:to>
      <xdr:col>24</xdr:col>
      <xdr:colOff>114300</xdr:colOff>
      <xdr:row>57</xdr:row>
      <xdr:rowOff>127546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48823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47378</xdr:rowOff>
    </xdr:from>
    <xdr:to>
      <xdr:col>20</xdr:col>
      <xdr:colOff>38100</xdr:colOff>
      <xdr:row>57</xdr:row>
      <xdr:rowOff>148978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165505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62557</xdr:rowOff>
    </xdr:from>
    <xdr:to>
      <xdr:col>15</xdr:col>
      <xdr:colOff>101600</xdr:colOff>
      <xdr:row>57</xdr:row>
      <xdr:rowOff>164157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1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106126</xdr:rowOff>
    </xdr:from>
    <xdr:to>
      <xdr:col>10</xdr:col>
      <xdr:colOff>165100</xdr:colOff>
      <xdr:row>57</xdr:row>
      <xdr:rowOff>36276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52803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8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21262</xdr:rowOff>
    </xdr:from>
    <xdr:to>
      <xdr:col>6</xdr:col>
      <xdr:colOff>38100</xdr:colOff>
      <xdr:row>57</xdr:row>
      <xdr:rowOff>122862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139389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6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134237</xdr:rowOff>
    </xdr:from>
    <xdr:to>
      <xdr:col>24</xdr:col>
      <xdr:colOff>63500</xdr:colOff>
      <xdr:row>76</xdr:row>
      <xdr:rowOff>13536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92987"/>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7245</xdr:rowOff>
    </xdr:from>
    <xdr:to>
      <xdr:col>19</xdr:col>
      <xdr:colOff>177800</xdr:colOff>
      <xdr:row>76</xdr:row>
      <xdr:rowOff>13536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37445"/>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7245</xdr:rowOff>
    </xdr:from>
    <xdr:to>
      <xdr:col>15</xdr:col>
      <xdr:colOff>50800</xdr:colOff>
      <xdr:row>76</xdr:row>
      <xdr:rowOff>153077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37445"/>
          <a:ext cx="889000" cy="14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153077</xdr:rowOff>
    </xdr:from>
    <xdr:to>
      <xdr:col>10</xdr:col>
      <xdr:colOff>114300</xdr:colOff>
      <xdr:row>77</xdr:row>
      <xdr:rowOff>1777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83277"/>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83437</xdr:rowOff>
    </xdr:from>
    <xdr:to>
      <xdr:col>24</xdr:col>
      <xdr:colOff>114300</xdr:colOff>
      <xdr:row>76</xdr:row>
      <xdr:rowOff>13587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61864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134186</xdr:rowOff>
    </xdr:from>
    <xdr:to>
      <xdr:col>20</xdr:col>
      <xdr:colOff>38100</xdr:colOff>
      <xdr:row>76</xdr:row>
      <xdr:rowOff>64336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55463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8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127895</xdr:rowOff>
    </xdr:from>
    <xdr:to>
      <xdr:col>15</xdr:col>
      <xdr:colOff>101600</xdr:colOff>
      <xdr:row>76</xdr:row>
      <xdr:rowOff>58045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49172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7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102277</xdr:rowOff>
    </xdr:from>
    <xdr:to>
      <xdr:col>10</xdr:col>
      <xdr:colOff>165100</xdr:colOff>
      <xdr:row>77</xdr:row>
      <xdr:rowOff>32427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23554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2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122427</xdr:rowOff>
    </xdr:from>
    <xdr:to>
      <xdr:col>6</xdr:col>
      <xdr:colOff>38100</xdr:colOff>
      <xdr:row>77</xdr:row>
      <xdr:rowOff>52577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43704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4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49152</xdr:rowOff>
    </xdr:from>
    <xdr:to>
      <xdr:col>24</xdr:col>
      <xdr:colOff>63500</xdr:colOff>
      <xdr:row>96</xdr:row>
      <xdr:rowOff>93354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08352"/>
          <a:ext cx="8382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93354</xdr:rowOff>
    </xdr:from>
    <xdr:to>
      <xdr:col>19</xdr:col>
      <xdr:colOff>177800</xdr:colOff>
      <xdr:row>96</xdr:row>
      <xdr:rowOff>111641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52554"/>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111641</xdr:rowOff>
    </xdr:from>
    <xdr:to>
      <xdr:col>15</xdr:col>
      <xdr:colOff>50800</xdr:colOff>
      <xdr:row>96</xdr:row>
      <xdr:rowOff>151888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70841"/>
          <a:ext cx="8890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151888</xdr:rowOff>
    </xdr:from>
    <xdr:to>
      <xdr:col>10</xdr:col>
      <xdr:colOff>114300</xdr:colOff>
      <xdr:row>97</xdr:row>
      <xdr:rowOff>8868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11088"/>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169802</xdr:rowOff>
    </xdr:from>
    <xdr:to>
      <xdr:col>24</xdr:col>
      <xdr:colOff>114300</xdr:colOff>
      <xdr:row>96</xdr:row>
      <xdr:rowOff>99952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21229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0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42554</xdr:rowOff>
    </xdr:from>
    <xdr:to>
      <xdr:col>20</xdr:col>
      <xdr:colOff>38100</xdr:colOff>
      <xdr:row>96</xdr:row>
      <xdr:rowOff>144154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160681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60841</xdr:rowOff>
    </xdr:from>
    <xdr:to>
      <xdr:col>15</xdr:col>
      <xdr:colOff>101600</xdr:colOff>
      <xdr:row>96</xdr:row>
      <xdr:rowOff>162441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101088</xdr:rowOff>
    </xdr:from>
    <xdr:to>
      <xdr:col>10</xdr:col>
      <xdr:colOff>165100</xdr:colOff>
      <xdr:row>97</xdr:row>
      <xdr:rowOff>31238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47765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3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129518</xdr:rowOff>
    </xdr:from>
    <xdr:to>
      <xdr:col>6</xdr:col>
      <xdr:colOff>38100</xdr:colOff>
      <xdr:row>97</xdr:row>
      <xdr:rowOff>59668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8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76195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6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39443</xdr:rowOff>
    </xdr:from>
    <xdr:to>
      <xdr:col>55</xdr:col>
      <xdr:colOff>0</xdr:colOff>
      <xdr:row>33</xdr:row>
      <xdr:rowOff>160927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697293"/>
          <a:ext cx="838200" cy="1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160927</xdr:rowOff>
    </xdr:from>
    <xdr:to>
      <xdr:col>50</xdr:col>
      <xdr:colOff>114300</xdr:colOff>
      <xdr:row>35</xdr:row>
      <xdr:rowOff>7765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818777"/>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7765</xdr:rowOff>
    </xdr:from>
    <xdr:to>
      <xdr:col>45</xdr:col>
      <xdr:colOff>177800</xdr:colOff>
      <xdr:row>35</xdr:row>
      <xdr:rowOff>87122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008515"/>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87122</xdr:rowOff>
    </xdr:from>
    <xdr:to>
      <xdr:col>41</xdr:col>
      <xdr:colOff>50800</xdr:colOff>
      <xdr:row>35</xdr:row>
      <xdr:rowOff>94633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08787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160093</xdr:rowOff>
    </xdr:from>
    <xdr:to>
      <xdr:col>55</xdr:col>
      <xdr:colOff>50800</xdr:colOff>
      <xdr:row>33</xdr:row>
      <xdr:rowOff>90243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6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11520</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49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110127</xdr:rowOff>
    </xdr:from>
    <xdr:to>
      <xdr:col>50</xdr:col>
      <xdr:colOff>165100</xdr:colOff>
      <xdr:row>34</xdr:row>
      <xdr:rowOff>40277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7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56804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54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128415</xdr:rowOff>
    </xdr:from>
    <xdr:to>
      <xdr:col>46</xdr:col>
      <xdr:colOff>38100</xdr:colOff>
      <xdr:row>35</xdr:row>
      <xdr:rowOff>58565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9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75092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73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36322</xdr:rowOff>
    </xdr:from>
    <xdr:to>
      <xdr:col>41</xdr:col>
      <xdr:colOff>101600</xdr:colOff>
      <xdr:row>35</xdr:row>
      <xdr:rowOff>137922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154449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43833</xdr:rowOff>
    </xdr:from>
    <xdr:to>
      <xdr:col>36</xdr:col>
      <xdr:colOff>165100</xdr:colOff>
      <xdr:row>35</xdr:row>
      <xdr:rowOff>145433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161960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6137</xdr:rowOff>
    </xdr:from>
    <xdr:to>
      <xdr:col>55</xdr:col>
      <xdr:colOff>0</xdr:colOff>
      <xdr:row>57</xdr:row>
      <xdr:rowOff>65573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78787"/>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65573</xdr:rowOff>
    </xdr:from>
    <xdr:to>
      <xdr:col>50</xdr:col>
      <xdr:colOff>114300</xdr:colOff>
      <xdr:row>57</xdr:row>
      <xdr:rowOff>73894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38223"/>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73894</xdr:rowOff>
    </xdr:from>
    <xdr:to>
      <xdr:col>45</xdr:col>
      <xdr:colOff>177800</xdr:colOff>
      <xdr:row>57</xdr:row>
      <xdr:rowOff>128041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46544"/>
          <a:ext cx="889000" cy="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108885</xdr:rowOff>
    </xdr:from>
    <xdr:to>
      <xdr:col>41</xdr:col>
      <xdr:colOff>50800</xdr:colOff>
      <xdr:row>57</xdr:row>
      <xdr:rowOff>128041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1535"/>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126787</xdr:rowOff>
    </xdr:from>
    <xdr:to>
      <xdr:col>55</xdr:col>
      <xdr:colOff>50800</xdr:colOff>
      <xdr:row>57</xdr:row>
      <xdr:rowOff>56937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149664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7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14773</xdr:rowOff>
    </xdr:from>
    <xdr:to>
      <xdr:col>50</xdr:col>
      <xdr:colOff>165100</xdr:colOff>
      <xdr:row>57</xdr:row>
      <xdr:rowOff>116373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132900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23094</xdr:rowOff>
    </xdr:from>
    <xdr:to>
      <xdr:col>46</xdr:col>
      <xdr:colOff>38100</xdr:colOff>
      <xdr:row>57</xdr:row>
      <xdr:rowOff>124694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141221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77241</xdr:rowOff>
    </xdr:from>
    <xdr:to>
      <xdr:col>41</xdr:col>
      <xdr:colOff>101600</xdr:colOff>
      <xdr:row>58</xdr:row>
      <xdr:rowOff>7391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169968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58085</xdr:rowOff>
    </xdr:from>
    <xdr:to>
      <xdr:col>36</xdr:col>
      <xdr:colOff>165100</xdr:colOff>
      <xdr:row>57</xdr:row>
      <xdr:rowOff>159685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27938</xdr:rowOff>
    </xdr:from>
    <xdr:to>
      <xdr:col>55</xdr:col>
      <xdr:colOff>0</xdr:colOff>
      <xdr:row>77</xdr:row>
      <xdr:rowOff>52896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29588"/>
          <a:ext cx="8382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39281</xdr:rowOff>
    </xdr:from>
    <xdr:to>
      <xdr:col>50</xdr:col>
      <xdr:colOff>114300</xdr:colOff>
      <xdr:row>77</xdr:row>
      <xdr:rowOff>52896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40931"/>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39281</xdr:rowOff>
    </xdr:from>
    <xdr:to>
      <xdr:col>45</xdr:col>
      <xdr:colOff>177800</xdr:colOff>
      <xdr:row>77</xdr:row>
      <xdr:rowOff>72034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40931"/>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72034</xdr:rowOff>
    </xdr:from>
    <xdr:to>
      <xdr:col>41</xdr:col>
      <xdr:colOff>50800</xdr:colOff>
      <xdr:row>77</xdr:row>
      <xdr:rowOff>158423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73684"/>
          <a:ext cx="889000" cy="8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148588</xdr:rowOff>
    </xdr:from>
    <xdr:to>
      <xdr:col>55</xdr:col>
      <xdr:colOff>50800</xdr:colOff>
      <xdr:row>77</xdr:row>
      <xdr:rowOff>78738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2096</xdr:rowOff>
    </xdr:from>
    <xdr:to>
      <xdr:col>50</xdr:col>
      <xdr:colOff>165100</xdr:colOff>
      <xdr:row>77</xdr:row>
      <xdr:rowOff>103696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120223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159931</xdr:rowOff>
    </xdr:from>
    <xdr:to>
      <xdr:col>46</xdr:col>
      <xdr:colOff>38100</xdr:colOff>
      <xdr:row>77</xdr:row>
      <xdr:rowOff>90081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106608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21234</xdr:rowOff>
    </xdr:from>
    <xdr:to>
      <xdr:col>41</xdr:col>
      <xdr:colOff>101600</xdr:colOff>
      <xdr:row>77</xdr:row>
      <xdr:rowOff>122834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139361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107623</xdr:rowOff>
    </xdr:from>
    <xdr:to>
      <xdr:col>36</xdr:col>
      <xdr:colOff>165100</xdr:colOff>
      <xdr:row>78</xdr:row>
      <xdr:rowOff>37773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54300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39794</xdr:rowOff>
    </xdr:from>
    <xdr:to>
      <xdr:col>55</xdr:col>
      <xdr:colOff>0</xdr:colOff>
      <xdr:row>93</xdr:row>
      <xdr:rowOff>145827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5984644"/>
          <a:ext cx="838200" cy="10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39794</xdr:rowOff>
    </xdr:from>
    <xdr:to>
      <xdr:col>50</xdr:col>
      <xdr:colOff>114300</xdr:colOff>
      <xdr:row>93</xdr:row>
      <xdr:rowOff>47011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5984644"/>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47011</xdr:rowOff>
    </xdr:from>
    <xdr:to>
      <xdr:col>45</xdr:col>
      <xdr:colOff>177800</xdr:colOff>
      <xdr:row>93</xdr:row>
      <xdr:rowOff>106995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5991861"/>
          <a:ext cx="8890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106995</xdr:rowOff>
    </xdr:from>
    <xdr:to>
      <xdr:col>41</xdr:col>
      <xdr:colOff>50800</xdr:colOff>
      <xdr:row>94</xdr:row>
      <xdr:rowOff>122715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051845"/>
          <a:ext cx="889000" cy="18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95027</xdr:rowOff>
    </xdr:from>
    <xdr:to>
      <xdr:col>55</xdr:col>
      <xdr:colOff>50800</xdr:colOff>
      <xdr:row>94</xdr:row>
      <xdr:rowOff>25177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117904</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89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160444</xdr:rowOff>
    </xdr:from>
    <xdr:to>
      <xdr:col>50</xdr:col>
      <xdr:colOff>165100</xdr:colOff>
      <xdr:row>93</xdr:row>
      <xdr:rowOff>90594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59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107121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70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167661</xdr:rowOff>
    </xdr:from>
    <xdr:to>
      <xdr:col>46</xdr:col>
      <xdr:colOff>38100</xdr:colOff>
      <xdr:row>93</xdr:row>
      <xdr:rowOff>97811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9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114338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7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56195</xdr:rowOff>
    </xdr:from>
    <xdr:to>
      <xdr:col>41</xdr:col>
      <xdr:colOff>101600</xdr:colOff>
      <xdr:row>93</xdr:row>
      <xdr:rowOff>157795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0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2872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77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71915</xdr:rowOff>
    </xdr:from>
    <xdr:to>
      <xdr:col>36</xdr:col>
      <xdr:colOff>165100</xdr:colOff>
      <xdr:row>95</xdr:row>
      <xdr:rowOff>2065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1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18592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9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143952</xdr:rowOff>
    </xdr:from>
    <xdr:to>
      <xdr:col>85</xdr:col>
      <xdr:colOff>127000</xdr:colOff>
      <xdr:row>35</xdr:row>
      <xdr:rowOff>21994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73252"/>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277</xdr:rowOff>
    </xdr:from>
    <xdr:to>
      <xdr:col>81</xdr:col>
      <xdr:colOff>50800</xdr:colOff>
      <xdr:row>35</xdr:row>
      <xdr:rowOff>21994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00102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277</xdr:rowOff>
    </xdr:from>
    <xdr:to>
      <xdr:col>76</xdr:col>
      <xdr:colOff>114300</xdr:colOff>
      <xdr:row>35</xdr:row>
      <xdr:rowOff>3958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01027"/>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91465</xdr:rowOff>
    </xdr:from>
    <xdr:to>
      <xdr:col>71</xdr:col>
      <xdr:colOff>177800</xdr:colOff>
      <xdr:row>35</xdr:row>
      <xdr:rowOff>3958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920765"/>
          <a:ext cx="889000" cy="8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93152</xdr:rowOff>
    </xdr:from>
    <xdr:to>
      <xdr:col>85</xdr:col>
      <xdr:colOff>177800</xdr:colOff>
      <xdr:row>35</xdr:row>
      <xdr:rowOff>23302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116029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142644</xdr:rowOff>
    </xdr:from>
    <xdr:to>
      <xdr:col>81</xdr:col>
      <xdr:colOff>101600</xdr:colOff>
      <xdr:row>35</xdr:row>
      <xdr:rowOff>72794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89321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120927</xdr:rowOff>
    </xdr:from>
    <xdr:to>
      <xdr:col>76</xdr:col>
      <xdr:colOff>165100</xdr:colOff>
      <xdr:row>35</xdr:row>
      <xdr:rowOff>51077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67604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2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124608</xdr:rowOff>
    </xdr:from>
    <xdr:to>
      <xdr:col>72</xdr:col>
      <xdr:colOff>38100</xdr:colOff>
      <xdr:row>35</xdr:row>
      <xdr:rowOff>54758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71285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2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40665</xdr:rowOff>
    </xdr:from>
    <xdr:to>
      <xdr:col>67</xdr:col>
      <xdr:colOff>101600</xdr:colOff>
      <xdr:row>34</xdr:row>
      <xdr:rowOff>142265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158792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82138</xdr:rowOff>
    </xdr:from>
    <xdr:to>
      <xdr:col>85</xdr:col>
      <xdr:colOff>127000</xdr:colOff>
      <xdr:row>56</xdr:row>
      <xdr:rowOff>104853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83338"/>
          <a:ext cx="838200" cy="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104853</xdr:rowOff>
    </xdr:from>
    <xdr:to>
      <xdr:col>81</xdr:col>
      <xdr:colOff>50800</xdr:colOff>
      <xdr:row>56</xdr:row>
      <xdr:rowOff>110933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06053"/>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102105</xdr:rowOff>
    </xdr:from>
    <xdr:to>
      <xdr:col>76</xdr:col>
      <xdr:colOff>114300</xdr:colOff>
      <xdr:row>56</xdr:row>
      <xdr:rowOff>110933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03305"/>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102105</xdr:rowOff>
    </xdr:from>
    <xdr:to>
      <xdr:col>71</xdr:col>
      <xdr:colOff>177800</xdr:colOff>
      <xdr:row>57</xdr:row>
      <xdr:rowOff>12073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03305"/>
          <a:ext cx="889000" cy="8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31338</xdr:rowOff>
    </xdr:from>
    <xdr:to>
      <xdr:col>85</xdr:col>
      <xdr:colOff>177800</xdr:colOff>
      <xdr:row>56</xdr:row>
      <xdr:rowOff>132938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54215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54053</xdr:rowOff>
    </xdr:from>
    <xdr:to>
      <xdr:col>81</xdr:col>
      <xdr:colOff>101600</xdr:colOff>
      <xdr:row>56</xdr:row>
      <xdr:rowOff>155653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60133</xdr:rowOff>
    </xdr:from>
    <xdr:to>
      <xdr:col>76</xdr:col>
      <xdr:colOff>165100</xdr:colOff>
      <xdr:row>56</xdr:row>
      <xdr:rowOff>161733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6810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51305</xdr:rowOff>
    </xdr:from>
    <xdr:to>
      <xdr:col>72</xdr:col>
      <xdr:colOff>38100</xdr:colOff>
      <xdr:row>56</xdr:row>
      <xdr:rowOff>152905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169432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2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132723</xdr:rowOff>
    </xdr:from>
    <xdr:to>
      <xdr:col>67</xdr:col>
      <xdr:colOff>101600</xdr:colOff>
      <xdr:row>57</xdr:row>
      <xdr:rowOff>62873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54000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9423</xdr:rowOff>
    </xdr:from>
    <xdr:to>
      <xdr:col>85</xdr:col>
      <xdr:colOff>127000</xdr:colOff>
      <xdr:row>79</xdr:row>
      <xdr:rowOff>22389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53973"/>
          <a:ext cx="8382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9423</xdr:rowOff>
    </xdr:from>
    <xdr:to>
      <xdr:col>81</xdr:col>
      <xdr:colOff>50800</xdr:colOff>
      <xdr:row>79</xdr:row>
      <xdr:rowOff>37706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53973"/>
          <a:ext cx="889000" cy="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20929</xdr:rowOff>
    </xdr:from>
    <xdr:to>
      <xdr:col>76</xdr:col>
      <xdr:colOff>114300</xdr:colOff>
      <xdr:row>79</xdr:row>
      <xdr:rowOff>37706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65479"/>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161531</xdr:rowOff>
    </xdr:from>
    <xdr:to>
      <xdr:col>71</xdr:col>
      <xdr:colOff>177800</xdr:colOff>
      <xdr:row>79</xdr:row>
      <xdr:rowOff>20929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34631"/>
          <a:ext cx="8890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143039</xdr:rowOff>
    </xdr:from>
    <xdr:to>
      <xdr:col>85</xdr:col>
      <xdr:colOff>177800</xdr:colOff>
      <xdr:row>79</xdr:row>
      <xdr:rowOff>73189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57966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130073</xdr:rowOff>
    </xdr:from>
    <xdr:to>
      <xdr:col>81</xdr:col>
      <xdr:colOff>101600</xdr:colOff>
      <xdr:row>79</xdr:row>
      <xdr:rowOff>60223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51350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9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158356</xdr:rowOff>
    </xdr:from>
    <xdr:to>
      <xdr:col>76</xdr:col>
      <xdr:colOff>165100</xdr:colOff>
      <xdr:row>79</xdr:row>
      <xdr:rowOff>88506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79633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141579</xdr:rowOff>
    </xdr:from>
    <xdr:to>
      <xdr:col>72</xdr:col>
      <xdr:colOff>38100</xdr:colOff>
      <xdr:row>79</xdr:row>
      <xdr:rowOff>71729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62856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0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110731</xdr:rowOff>
    </xdr:from>
    <xdr:to>
      <xdr:col>67</xdr:col>
      <xdr:colOff>101600</xdr:colOff>
      <xdr:row>79</xdr:row>
      <xdr:rowOff>40881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32008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67638</xdr:rowOff>
    </xdr:from>
    <xdr:to>
      <xdr:col>85</xdr:col>
      <xdr:colOff>127000</xdr:colOff>
      <xdr:row>97</xdr:row>
      <xdr:rowOff>76650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98288"/>
          <a:ext cx="8382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76650</xdr:rowOff>
    </xdr:from>
    <xdr:to>
      <xdr:col>81</xdr:col>
      <xdr:colOff>50800</xdr:colOff>
      <xdr:row>97</xdr:row>
      <xdr:rowOff>86857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07300"/>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86857</xdr:rowOff>
    </xdr:from>
    <xdr:to>
      <xdr:col>76</xdr:col>
      <xdr:colOff>114300</xdr:colOff>
      <xdr:row>97</xdr:row>
      <xdr:rowOff>91732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17507"/>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91732</xdr:rowOff>
    </xdr:from>
    <xdr:to>
      <xdr:col>71</xdr:col>
      <xdr:colOff>177800</xdr:colOff>
      <xdr:row>97</xdr:row>
      <xdr:rowOff>107806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22382"/>
          <a:ext cx="8890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16838</xdr:rowOff>
    </xdr:from>
    <xdr:to>
      <xdr:col>85</xdr:col>
      <xdr:colOff>177800</xdr:colOff>
      <xdr:row>97</xdr:row>
      <xdr:rowOff>118438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39715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9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25850</xdr:rowOff>
    </xdr:from>
    <xdr:to>
      <xdr:col>81</xdr:col>
      <xdr:colOff>101600</xdr:colOff>
      <xdr:row>97</xdr:row>
      <xdr:rowOff>127450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143977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3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36057</xdr:rowOff>
    </xdr:from>
    <xdr:to>
      <xdr:col>76</xdr:col>
      <xdr:colOff>165100</xdr:colOff>
      <xdr:row>97</xdr:row>
      <xdr:rowOff>137657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154184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40932</xdr:rowOff>
    </xdr:from>
    <xdr:to>
      <xdr:col>72</xdr:col>
      <xdr:colOff>38100</xdr:colOff>
      <xdr:row>97</xdr:row>
      <xdr:rowOff>142532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159059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57006</xdr:rowOff>
    </xdr:from>
    <xdr:to>
      <xdr:col>67</xdr:col>
      <xdr:colOff>101600</xdr:colOff>
      <xdr:row>97</xdr:row>
      <xdr:rowOff>158606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3683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目的別歳出での市民一人当たりのコストは、土木費において、少雪により除雪関連経費が減少し</a:t>
          </a:r>
          <a:r>
            <a:rPr kumimoji="1" lang="en-US" altLang="ja-JP" sz="1300">
              <a:latin typeface="ＭＳ Ｐゴシック" panose="020B0600070205080204" pitchFamily="50" charset="-128"/>
              <a:ea typeface="ＭＳ Ｐゴシック" panose="020B0600070205080204" pitchFamily="50" charset="-128"/>
            </a:rPr>
            <a:t>13,915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121,696</a:t>
          </a:r>
          <a:r>
            <a:rPr kumimoji="1" lang="ja-JP" altLang="en-US" sz="1300">
              <a:latin typeface="ＭＳ Ｐゴシック" panose="020B0600070205080204" pitchFamily="50" charset="-128"/>
              <a:ea typeface="ＭＳ Ｐゴシック" panose="020B0600070205080204" pitchFamily="50" charset="-128"/>
            </a:rPr>
            <a:t>円、総務費においては、旧庁舎や施設解体に伴い</a:t>
          </a:r>
          <a:r>
            <a:rPr kumimoji="1" lang="en-US" altLang="ja-JP" sz="1300">
              <a:latin typeface="ＭＳ Ｐゴシック" panose="020B0600070205080204" pitchFamily="50" charset="-128"/>
              <a:ea typeface="ＭＳ Ｐゴシック" panose="020B0600070205080204" pitchFamily="50" charset="-128"/>
            </a:rPr>
            <a:t>16,875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244,570</a:t>
          </a:r>
          <a:r>
            <a:rPr kumimoji="1" lang="ja-JP" altLang="en-US" sz="1300">
              <a:latin typeface="ＭＳ Ｐゴシック" panose="020B0600070205080204" pitchFamily="50" charset="-128"/>
              <a:ea typeface="ＭＳ Ｐゴシック" panose="020B0600070205080204" pitchFamily="50" charset="-128"/>
            </a:rPr>
            <a:t>円となりました。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令和元年度に完了した本庁舎建設の償還がはじまっていることに加え、令和２年度に借入れた小・中学校の改修・整備事業の元金償還が始まっています。今後、さらに大型建設事業の実施に係る市債の発行額が増加し、一人当たりのコストについても増加が見込ま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年度については、単年度収支は</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億円の黒字となりましたが、財政調整基金の積立てよりも取崩しの方が多く、実質単年度収支は</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億円の赤字となりました。</a:t>
          </a:r>
        </a:p>
        <a:p>
          <a:r>
            <a:rPr kumimoji="1" lang="ja-JP" altLang="en-US" sz="1200">
              <a:latin typeface="ＭＳ ゴシック" pitchFamily="49" charset="-128"/>
              <a:ea typeface="ＭＳ ゴシック" pitchFamily="49" charset="-128"/>
            </a:rPr>
            <a:t>　今後、人口減少に伴う市税収入や普通交付税などの減少により、財政調整基金の取崩しにより財源不足を補う必要性が高まることが予想されるため、財政調整基金の急激な減少や枯渇を招かないように実施事業の精査と適切な財源確保に努める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一般会計、企業会計及び特別会計等を加えた連結実質赤字比率は、別々の会計の黒字・赤字の状況を合算することで、魚沼市全体の財政運営の現状を分かりやすく示すものです。</a:t>
          </a:r>
        </a:p>
        <a:p>
          <a:r>
            <a:rPr kumimoji="1" lang="ja-JP" altLang="en-US" sz="1400">
              <a:latin typeface="ＭＳ ゴシック" pitchFamily="49" charset="-128"/>
              <a:ea typeface="ＭＳ ゴシック" pitchFamily="49" charset="-128"/>
            </a:rPr>
            <a:t>　一般会計、病院事業会計においては、前年度よりも黒字額が増加していますが、このほかの会計では前年度よりも黒字額が減少しており、全体としては、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億円黒字額が減少しました。</a:t>
          </a:r>
        </a:p>
        <a:p>
          <a:r>
            <a:rPr kumimoji="1" lang="ja-JP" altLang="en-US" sz="1400">
              <a:latin typeface="ＭＳ ゴシック" pitchFamily="49" charset="-128"/>
              <a:ea typeface="ＭＳ ゴシック" pitchFamily="49" charset="-128"/>
            </a:rPr>
            <a:t>　全会計とも黒字となっており、現状においては健全な財政状況といえます。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徐々に増加を続け、合併特例事業などによる大型建設事業の影響により、高止まりする見込みですが、交付税措置が有利な地方債の借入れが大部分を占めており、普通交付税に公債費として算入されるため、実質公債費率は急激な増加とはならない見込みで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新潟県魚沼市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令和元年度に新庁舎建設事業のため多額の借入を実施したことにより、地方債現在高が一時的に上昇したものの、公営企業債を含め、地方債の償還が進んでいることなどから、順調に減少しています。</a:t>
          </a:r>
        </a:p>
        <a:p>
          <a:r>
            <a:rPr kumimoji="1" lang="ja-JP" altLang="en-US" sz="1400">
              <a:latin typeface="ＭＳ ゴシック" pitchFamily="49" charset="-128"/>
              <a:ea typeface="ＭＳ ゴシック" pitchFamily="49" charset="-128"/>
            </a:rPr>
            <a:t>　充当可能財源等は、地方債の償還が進んでいることに比例して、基準財政需要額算入見込額も減少するため、緩やかに減少しています。</a:t>
          </a:r>
        </a:p>
        <a:p>
          <a:r>
            <a:rPr kumimoji="1" lang="ja-JP" altLang="en-US" sz="1400">
              <a:latin typeface="ＭＳ ゴシック" pitchFamily="49" charset="-128"/>
              <a:ea typeface="ＭＳ ゴシック" pitchFamily="49" charset="-128"/>
            </a:rPr>
            <a:t>　今後、合併特例事業などによる大型建設事業や、耐用年数を迎える公共施設等の大規模改修や解体等により、一時的に将来負担額が増加する見込みのため、基金の活用や交付税措置の有利な地方債の借入れをしていく必要があ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新潟県魚沼市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今後、見込まれる大型建設事業に備え公共施設整備等基金に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万円を積み増したほか、ふるさと結基金は、原資である寄附金の目的別事業に充当するため、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万円を取り崩すとともに、令和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年度の寄付金収入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ふるさと結基金の原資は寄附金であることからも、恒久財源とは言い難く長期的な見通しは不透明なため、過剰な依存を必要としない財政運営が必要となります。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億円の積立額となった過疎地域支援基金については、基金の目的でもある集落の維持や活性化、コミュニティ活動の発展等に活用を検討していきます。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　　　　：　公共施設の整備及び大規模改修</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市民連携の強化及び地域振興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・ふるさと結基金　　　　　　：　将来にわたった寄附金の活用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・過疎地域支援基金　　　　　：　過疎集落の維持及び活性化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・重要文化財建造物保存基金　：　国指定重要文化財建造物の管理保存</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　　　　：　余剰一般財源の積み増しによる増加</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果実運用型基金のため、増減なし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・ふるさと結基金　　　　　　：　事業費の増加に伴い取崩額が増加し、前年度より減少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・過疎地域支援基金　　　　　：　運用利子による増加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・重要文化財建造物保存基金　：　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　　　　：　地方債を充当できない公共施設の大規模改修や解体・撤去に活用予定</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現在は果実運用型基金としての活用、将来の財源不足に対応するため、処分についても検討予定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・ふるさと結基金　　　　　　：　従前と同様</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・過疎地域支援基金　　　　　：　過疎集落の維持及び活性化事業に活用予定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・重要文化財建造物保存基金　：　従前と同様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年度から、複数の大型建設事業を実施しており、その財源として、国庫支出金のほか、普通交付税措置のある有利な合併特例事業債や過疎対策事業債を充当しています。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近年は、年度間の増減はあるが、大きく財政調整基金を取り崩すには至っていません。令和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年度末の基金残高については前年比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今後、老朽化施設の解体・撤去等に多額の費用を要することから、短期的には基金残高はほぼ横ばい傾向にありますが、中長期的には、減少傾向に転じる見込みです。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普通交付税措置のある有利な地方債の活用を図っていきますが、人口減少による市税や普通交付税の減少が予想されるため、最終的な財源不足の手当として、財政調整基金の取崩しは避けられない見込みです。しかし、経済事情の著しい変動等により財源が著しく不足する場合や、災害復旧に対応するための財源として、一定額は確保する必要が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年度地方債残高の構成比率は、臨時財政対策債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％となっています。いずれも交付税措置が有利な地方債であり、多くが公的資金からの借り入れであるため、繰上償還をすることは考えていません。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また、満期一括償還地方債の発行がないことにより、減債基金を積み増していないため、基金残高は、ほぼ横ばいで推移しています。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今後も従前同様の方針としています。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35114577</v>
      </c>
      <c r="BO4" s="449"/>
      <c r="BP4" s="449"/>
      <c r="BQ4" s="449"/>
      <c r="BR4" s="449"/>
      <c r="BS4" s="449"/>
      <c r="BT4" s="449"/>
      <c r="BU4" s="450"/>
      <c r="BV4" s="448">
        <v>33968535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33838800</v>
      </c>
      <c r="BO5" s="420"/>
      <c r="BP5" s="420"/>
      <c r="BQ5" s="420"/>
      <c r="BR5" s="420"/>
      <c r="BS5" s="420"/>
      <c r="BT5" s="420"/>
      <c r="BU5" s="421"/>
      <c r="BV5" s="419">
        <v>32819705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91.4</v>
      </c>
      <c r="CU5" s="417"/>
      <c r="CV5" s="417"/>
      <c r="CW5" s="417"/>
      <c r="CX5" s="417"/>
      <c r="CY5" s="417"/>
      <c r="CZ5" s="417"/>
      <c r="DA5" s="418"/>
      <c r="DB5" s="416">
        <v>90.5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1275777</v>
      </c>
      <c r="BO6" s="420"/>
      <c r="BP6" s="420"/>
      <c r="BQ6" s="420"/>
      <c r="BR6" s="420"/>
      <c r="BS6" s="420"/>
      <c r="BT6" s="420"/>
      <c r="BU6" s="421"/>
      <c r="BV6" s="419">
        <v>1148830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90.5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169079</v>
      </c>
      <c r="BO7" s="420"/>
      <c r="BP7" s="420"/>
      <c r="BQ7" s="420"/>
      <c r="BR7" s="420"/>
      <c r="BS7" s="420"/>
      <c r="BT7" s="420"/>
      <c r="BU7" s="421"/>
      <c r="BV7" s="419">
        <v>296573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15965151</v>
      </c>
      <c r="CU7" s="420"/>
      <c r="CV7" s="420"/>
      <c r="CW7" s="420"/>
      <c r="CX7" s="420"/>
      <c r="CY7" s="420"/>
      <c r="CZ7" s="420"/>
      <c r="DA7" s="421"/>
      <c r="DB7" s="419">
        <v>15901264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1106698</v>
      </c>
      <c r="BO8" s="420"/>
      <c r="BP8" s="420"/>
      <c r="BQ8" s="420"/>
      <c r="BR8" s="420"/>
      <c r="BS8" s="420"/>
      <c r="BT8" s="420"/>
      <c r="BU8" s="421"/>
      <c r="BV8" s="419">
        <v>852257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0.28000000000000003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34483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254441</v>
      </c>
      <c r="BO9" s="420"/>
      <c r="BP9" s="420"/>
      <c r="BQ9" s="420"/>
      <c r="BR9" s="420"/>
      <c r="BS9" s="420"/>
      <c r="BT9" s="420"/>
      <c r="BU9" s="421"/>
      <c r="BV9" s="419">
        <v>-6079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17.5</v>
      </c>
      <c r="CU9" s="417"/>
      <c r="CV9" s="417"/>
      <c r="CW9" s="417"/>
      <c r="CX9" s="417"/>
      <c r="CY9" s="417"/>
      <c r="CZ9" s="417"/>
      <c r="DA9" s="418"/>
      <c r="DB9" s="416">
        <v>17.5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37352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445976</v>
      </c>
      <c r="BO10" s="420"/>
      <c r="BP10" s="420"/>
      <c r="BQ10" s="420"/>
      <c r="BR10" s="420"/>
      <c r="BS10" s="420"/>
      <c r="BT10" s="420"/>
      <c r="BU10" s="421"/>
      <c r="BV10" s="419">
        <v>466908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33149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820658</v>
      </c>
      <c r="BO12" s="420"/>
      <c r="BP12" s="420"/>
      <c r="BQ12" s="420"/>
      <c r="BR12" s="420"/>
      <c r="BS12" s="420"/>
      <c r="BT12" s="420"/>
      <c r="BU12" s="421"/>
      <c r="BV12" s="419">
        <v>407750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32865</v>
      </c>
      <c r="S13" s="507"/>
      <c r="T13" s="507"/>
      <c r="U13" s="507"/>
      <c r="V13" s="508"/>
      <c r="W13" s="509" t="s">
        <v>131</v>
      </c>
      <c r="X13" s="405"/>
      <c r="Y13" s="405"/>
      <c r="Z13" s="405"/>
      <c r="AA13" s="405"/>
      <c r="AB13" s="406"/>
      <c r="AC13" s="372">
        <v>1591</v>
      </c>
      <c r="AD13" s="373"/>
      <c r="AE13" s="373"/>
      <c r="AF13" s="373"/>
      <c r="AG13" s="374"/>
      <c r="AH13" s="372">
        <v>1803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-120241</v>
      </c>
      <c r="BO13" s="420"/>
      <c r="BP13" s="420"/>
      <c r="BQ13" s="420"/>
      <c r="BR13" s="420"/>
      <c r="BS13" s="420"/>
      <c r="BT13" s="420"/>
      <c r="BU13" s="421"/>
      <c r="BV13" s="419">
        <v>53079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8.6999999999999993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33722</v>
      </c>
      <c r="S14" s="507"/>
      <c r="T14" s="507"/>
      <c r="U14" s="507"/>
      <c r="V14" s="508"/>
      <c r="W14" s="510"/>
      <c r="X14" s="408"/>
      <c r="Y14" s="408"/>
      <c r="Z14" s="408"/>
      <c r="AA14" s="408"/>
      <c r="AB14" s="409"/>
      <c r="AC14" s="499">
        <v>9.1999999999999993</v>
      </c>
      <c r="AD14" s="500"/>
      <c r="AE14" s="500"/>
      <c r="AF14" s="500"/>
      <c r="AG14" s="501"/>
      <c r="AH14" s="499">
        <v>9.5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7.1</v>
      </c>
      <c r="CU14" s="517"/>
      <c r="CV14" s="517"/>
      <c r="CW14" s="517"/>
      <c r="CX14" s="517"/>
      <c r="CY14" s="517"/>
      <c r="CZ14" s="517"/>
      <c r="DA14" s="518"/>
      <c r="DB14" s="516">
        <v>10.6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33492</v>
      </c>
      <c r="S15" s="507"/>
      <c r="T15" s="507"/>
      <c r="U15" s="507"/>
      <c r="V15" s="508"/>
      <c r="W15" s="509" t="s">
        <v>137</v>
      </c>
      <c r="X15" s="405"/>
      <c r="Y15" s="405"/>
      <c r="Z15" s="405"/>
      <c r="AA15" s="405"/>
      <c r="AB15" s="406"/>
      <c r="AC15" s="372">
        <v>5736</v>
      </c>
      <c r="AD15" s="373"/>
      <c r="AE15" s="373"/>
      <c r="AF15" s="373"/>
      <c r="AG15" s="374"/>
      <c r="AH15" s="372">
        <v>6399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4321229</v>
      </c>
      <c r="BO15" s="449"/>
      <c r="BP15" s="449"/>
      <c r="BQ15" s="449"/>
      <c r="BR15" s="449"/>
      <c r="BS15" s="449"/>
      <c r="BT15" s="449"/>
      <c r="BU15" s="450"/>
      <c r="BV15" s="448">
        <v>4160787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33.1</v>
      </c>
      <c r="AD16" s="500"/>
      <c r="AE16" s="500"/>
      <c r="AF16" s="500"/>
      <c r="AG16" s="501"/>
      <c r="AH16" s="499">
        <v>33.9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14912684</v>
      </c>
      <c r="BO16" s="420"/>
      <c r="BP16" s="420"/>
      <c r="BQ16" s="420"/>
      <c r="BR16" s="420"/>
      <c r="BS16" s="420"/>
      <c r="BT16" s="420"/>
      <c r="BU16" s="421"/>
      <c r="BV16" s="419">
        <v>14703662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10016</v>
      </c>
      <c r="AD17" s="373"/>
      <c r="AE17" s="373"/>
      <c r="AF17" s="373"/>
      <c r="AG17" s="374"/>
      <c r="AH17" s="372">
        <v>10696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5397664</v>
      </c>
      <c r="BO17" s="420"/>
      <c r="BP17" s="420"/>
      <c r="BQ17" s="420"/>
      <c r="BR17" s="420"/>
      <c r="BS17" s="420"/>
      <c r="BT17" s="420"/>
      <c r="BU17" s="421"/>
      <c r="BV17" s="419">
        <v>5197712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946.76</v>
      </c>
      <c r="M18" s="472"/>
      <c r="N18" s="472"/>
      <c r="O18" s="472"/>
      <c r="P18" s="472"/>
      <c r="Q18" s="472"/>
      <c r="R18" s="473"/>
      <c r="S18" s="473"/>
      <c r="T18" s="473"/>
      <c r="U18" s="473"/>
      <c r="V18" s="474"/>
      <c r="W18" s="490"/>
      <c r="X18" s="491"/>
      <c r="Y18" s="491"/>
      <c r="Z18" s="491"/>
      <c r="AA18" s="491"/>
      <c r="AB18" s="515"/>
      <c r="AC18" s="389">
        <v>57.8</v>
      </c>
      <c r="AD18" s="390"/>
      <c r="AE18" s="390"/>
      <c r="AF18" s="390"/>
      <c r="AG18" s="475"/>
      <c r="AH18" s="389">
        <v>56.6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14676728</v>
      </c>
      <c r="BO18" s="420"/>
      <c r="BP18" s="420"/>
      <c r="BQ18" s="420"/>
      <c r="BR18" s="420"/>
      <c r="BS18" s="420"/>
      <c r="BT18" s="420"/>
      <c r="BU18" s="421"/>
      <c r="BV18" s="419">
        <v>14468258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19916760</v>
      </c>
      <c r="BO19" s="420"/>
      <c r="BP19" s="420"/>
      <c r="BQ19" s="420"/>
      <c r="BR19" s="420"/>
      <c r="BS19" s="420"/>
      <c r="BT19" s="420"/>
      <c r="BU19" s="421"/>
      <c r="BV19" s="419">
        <v>19465735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12703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30312688</v>
      </c>
      <c r="BO22" s="449"/>
      <c r="BP22" s="449"/>
      <c r="BQ22" s="449"/>
      <c r="BR22" s="449"/>
      <c r="BS22" s="449"/>
      <c r="BT22" s="449"/>
      <c r="BU22" s="450"/>
      <c r="BV22" s="448">
        <v>29975465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16425326</v>
      </c>
      <c r="BO23" s="420"/>
      <c r="BP23" s="420"/>
      <c r="BQ23" s="420"/>
      <c r="BR23" s="420"/>
      <c r="BS23" s="420"/>
      <c r="BT23" s="420"/>
      <c r="BU23" s="421"/>
      <c r="BV23" s="419">
        <v>16044947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7800</v>
      </c>
      <c r="R24" s="373"/>
      <c r="S24" s="373"/>
      <c r="T24" s="373"/>
      <c r="U24" s="373"/>
      <c r="V24" s="374"/>
      <c r="W24" s="462"/>
      <c r="X24" s="399"/>
      <c r="Y24" s="400"/>
      <c r="Z24" s="375" t="s">
        <v>162</v>
      </c>
      <c r="AA24" s="376"/>
      <c r="AB24" s="376"/>
      <c r="AC24" s="376"/>
      <c r="AD24" s="376"/>
      <c r="AE24" s="376"/>
      <c r="AF24" s="376"/>
      <c r="AG24" s="377"/>
      <c r="AH24" s="372">
        <v>434</v>
      </c>
      <c r="AI24" s="373"/>
      <c r="AJ24" s="373"/>
      <c r="AK24" s="373"/>
      <c r="AL24" s="374"/>
      <c r="AM24" s="372">
        <v>1311982</v>
      </c>
      <c r="AN24" s="373"/>
      <c r="AO24" s="373"/>
      <c r="AP24" s="373"/>
      <c r="AQ24" s="373"/>
      <c r="AR24" s="374"/>
      <c r="AS24" s="372">
        <v>3023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22678960</v>
      </c>
      <c r="BO24" s="420"/>
      <c r="BP24" s="420"/>
      <c r="BQ24" s="420"/>
      <c r="BR24" s="420"/>
      <c r="BS24" s="420"/>
      <c r="BT24" s="420"/>
      <c r="BU24" s="421"/>
      <c r="BV24" s="419">
        <v>21385340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5850</v>
      </c>
      <c r="R25" s="373"/>
      <c r="S25" s="373"/>
      <c r="T25" s="373"/>
      <c r="U25" s="373"/>
      <c r="V25" s="374"/>
      <c r="W25" s="462"/>
      <c r="X25" s="399"/>
      <c r="Y25" s="400"/>
      <c r="Z25" s="375" t="s">
        <v>165</v>
      </c>
      <c r="AA25" s="376"/>
      <c r="AB25" s="376"/>
      <c r="AC25" s="376"/>
      <c r="AD25" s="376"/>
      <c r="AE25" s="376"/>
      <c r="AF25" s="376"/>
      <c r="AG25" s="377"/>
      <c r="AH25" s="372">
        <v>72</v>
      </c>
      <c r="AI25" s="373"/>
      <c r="AJ25" s="373"/>
      <c r="AK25" s="373"/>
      <c r="AL25" s="374"/>
      <c r="AM25" s="372">
        <v>212256</v>
      </c>
      <c r="AN25" s="373"/>
      <c r="AO25" s="373"/>
      <c r="AP25" s="373"/>
      <c r="AQ25" s="373"/>
      <c r="AR25" s="374"/>
      <c r="AS25" s="372">
        <v>2948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595718</v>
      </c>
      <c r="BO25" s="449"/>
      <c r="BP25" s="449"/>
      <c r="BQ25" s="449"/>
      <c r="BR25" s="449"/>
      <c r="BS25" s="449"/>
      <c r="BT25" s="449"/>
      <c r="BU25" s="450"/>
      <c r="BV25" s="448">
        <v>583299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5300</v>
      </c>
      <c r="R26" s="373"/>
      <c r="S26" s="373"/>
      <c r="T26" s="373"/>
      <c r="U26" s="373"/>
      <c r="V26" s="374"/>
      <c r="W26" s="462"/>
      <c r="X26" s="399"/>
      <c r="Y26" s="400"/>
      <c r="Z26" s="375" t="s">
        <v>168</v>
      </c>
      <c r="AA26" s="430"/>
      <c r="AB26" s="430"/>
      <c r="AC26" s="430"/>
      <c r="AD26" s="430"/>
      <c r="AE26" s="430"/>
      <c r="AF26" s="430"/>
      <c r="AG26" s="431"/>
      <c r="AH26" s="372">
        <v>21</v>
      </c>
      <c r="AI26" s="373"/>
      <c r="AJ26" s="373"/>
      <c r="AK26" s="373"/>
      <c r="AL26" s="374"/>
      <c r="AM26" s="372">
        <v>59178</v>
      </c>
      <c r="AN26" s="373"/>
      <c r="AO26" s="373"/>
      <c r="AP26" s="373"/>
      <c r="AQ26" s="373"/>
      <c r="AR26" s="374"/>
      <c r="AS26" s="372">
        <v>2818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3900</v>
      </c>
      <c r="R27" s="373"/>
      <c r="S27" s="373"/>
      <c r="T27" s="373"/>
      <c r="U27" s="373"/>
      <c r="V27" s="374"/>
      <c r="W27" s="462"/>
      <c r="X27" s="399"/>
      <c r="Y27" s="400"/>
      <c r="Z27" s="375" t="s">
        <v>171</v>
      </c>
      <c r="AA27" s="376"/>
      <c r="AB27" s="376"/>
      <c r="AC27" s="376"/>
      <c r="AD27" s="376"/>
      <c r="AE27" s="376"/>
      <c r="AF27" s="376"/>
      <c r="AG27" s="377"/>
      <c r="AH27" s="372">
        <v>4</v>
      </c>
      <c r="AI27" s="373"/>
      <c r="AJ27" s="373"/>
      <c r="AK27" s="373"/>
      <c r="AL27" s="374"/>
      <c r="AM27" s="372">
        <v>17916</v>
      </c>
      <c r="AN27" s="373"/>
      <c r="AO27" s="373"/>
      <c r="AP27" s="373"/>
      <c r="AQ27" s="373"/>
      <c r="AR27" s="374"/>
      <c r="AS27" s="372">
        <v>4479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3200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5469289</v>
      </c>
      <c r="BO28" s="449"/>
      <c r="BP28" s="449"/>
      <c r="BQ28" s="449"/>
      <c r="BR28" s="449"/>
      <c r="BS28" s="449"/>
      <c r="BT28" s="449"/>
      <c r="BU28" s="450"/>
      <c r="BV28" s="448">
        <v>5843971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3000</v>
      </c>
      <c r="R29" s="373"/>
      <c r="S29" s="373"/>
      <c r="T29" s="373"/>
      <c r="U29" s="373"/>
      <c r="V29" s="374"/>
      <c r="W29" s="463"/>
      <c r="X29" s="464"/>
      <c r="Y29" s="465"/>
      <c r="Z29" s="375" t="s">
        <v>177</v>
      </c>
      <c r="AA29" s="376"/>
      <c r="AB29" s="376"/>
      <c r="AC29" s="376"/>
      <c r="AD29" s="376"/>
      <c r="AE29" s="376"/>
      <c r="AF29" s="376"/>
      <c r="AG29" s="377"/>
      <c r="AH29" s="372">
        <v>438</v>
      </c>
      <c r="AI29" s="373"/>
      <c r="AJ29" s="373"/>
      <c r="AK29" s="373"/>
      <c r="AL29" s="374"/>
      <c r="AM29" s="372">
        <v>1329898</v>
      </c>
      <c r="AN29" s="373"/>
      <c r="AO29" s="373"/>
      <c r="AP29" s="373"/>
      <c r="AQ29" s="373"/>
      <c r="AR29" s="374"/>
      <c r="AS29" s="372">
        <v>3036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712</v>
      </c>
      <c r="BO29" s="420"/>
      <c r="BP29" s="420"/>
      <c r="BQ29" s="420"/>
      <c r="BR29" s="420"/>
      <c r="BS29" s="420"/>
      <c r="BT29" s="420"/>
      <c r="BU29" s="421"/>
      <c r="BV29" s="419">
        <v>711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12641302</v>
      </c>
      <c r="BO30" s="454"/>
      <c r="BP30" s="454"/>
      <c r="BQ30" s="454"/>
      <c r="BR30" s="454"/>
      <c r="BS30" s="454"/>
      <c r="BT30" s="454"/>
      <c r="BU30" s="455"/>
      <c r="BV30" s="453">
        <v>12265286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IF('各会計、関係団体の財政状況及び健全化判断比率'!B36="","",'各会計、関係団体の財政状況及び健全化判断比率'!B36)</f>
        <v>工業団地造成事業特別会計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魚沼地域特別養護老人ホーム組合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ほりのうち</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国民健康保険特別会計直営診療所施設勘定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ガス事業会計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魚沼地区障害福祉組合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奥只見観光</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新潟県市町村総合事務組合（一般会計）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深雪の里</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新潟県市町村総合事務組合（職員退職手当支給事業特別会計）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ユピオ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新潟県市町村総合事務組合（消防団員等公務災害補償事業特別会計）</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神湯温泉倶楽部</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新潟県市町村総合事務組合（消防賞じゅつ金等支給事業特別会計）</v>
      </c>
      <c r="BZ39" s="368"/>
      <c r="CA39" s="368"/>
      <c r="CB39" s="368"/>
      <c r="CC39" s="368"/>
      <c r="CD39" s="368"/>
      <c r="CE39" s="368"/>
      <c r="CF39" s="368"/>
      <c r="CG39" s="368"/>
      <c r="CH39" s="368"/>
      <c r="CI39" s="368"/>
      <c r="CJ39" s="368"/>
      <c r="CK39" s="368"/>
      <c r="CL39" s="368"/>
      <c r="CM39" s="368"/>
      <c r="CN39" s="181"/>
      <c r="CO39" s="367">
        <f t="shared" si="3"/>
        <v>26</v>
      </c>
      <c r="CP39" s="367"/>
      <c r="CQ39" s="368" t="str">
        <f>IF('各会計、関係団体の財政状況及び健全化判断比率'!BS12="","",'各会計、関係団体の財政状況及び健全化判断比率'!BS12)</f>
        <v>魚沼農耕舎</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新潟県市町村総合事務組合（非常勤職員公務災害補償等事業特別会計）</v>
      </c>
      <c r="BZ40" s="368"/>
      <c r="CA40" s="368"/>
      <c r="CB40" s="368"/>
      <c r="CC40" s="368"/>
      <c r="CD40" s="368"/>
      <c r="CE40" s="368"/>
      <c r="CF40" s="368"/>
      <c r="CG40" s="368"/>
      <c r="CH40" s="368"/>
      <c r="CI40" s="368"/>
      <c r="CJ40" s="368"/>
      <c r="CK40" s="368"/>
      <c r="CL40" s="368"/>
      <c r="CM40" s="368"/>
      <c r="CN40" s="181"/>
      <c r="CO40" s="367">
        <f t="shared" si="3"/>
        <v>27</v>
      </c>
      <c r="CP40" s="367"/>
      <c r="CQ40" s="368" t="str">
        <f>IF('各会計、関係団体の財政状況及び健全化判断比率'!BS13="","",'各会計、関係団体の財政状況及び健全化判断比率'!BS13)</f>
        <v>ゆきくらフーズ</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新潟県市町村総合事務組合（交通災害共済事業特別会計）</v>
      </c>
      <c r="BZ41" s="368"/>
      <c r="CA41" s="368"/>
      <c r="CB41" s="368"/>
      <c r="CC41" s="368"/>
      <c r="CD41" s="368"/>
      <c r="CE41" s="368"/>
      <c r="CF41" s="368"/>
      <c r="CG41" s="368"/>
      <c r="CH41" s="368"/>
      <c r="CI41" s="368"/>
      <c r="CJ41" s="368"/>
      <c r="CK41" s="368"/>
      <c r="CL41" s="368"/>
      <c r="CM41" s="368"/>
      <c r="CN41" s="181"/>
      <c r="CO41" s="367">
        <f t="shared" si="3"/>
        <v>28</v>
      </c>
      <c r="CP41" s="367"/>
      <c r="CQ41" s="368" t="str">
        <f>IF('各会計、関係団体の財政状況及び健全化判断比率'!BS14="","",'各会計、関係団体の財政状況及び健全化判断比率'!BS14)</f>
        <v>魚沼市医療公社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新潟県後期高齢者医療広域連合（一般会計）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新潟県後期高齢者医療広域連合（後期高齢者医療特別会計）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Htgr/WWgU2FKogUQXFW4Kc/X28QTc0KKED7CwffR+uPP0+XGYRGXQf+rk1gVoxYVQkDDpLUPyIZJdb6RkbN+Q==" saltValue="XTd6fEuFpeD1BheaG8ua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H1" sqref="G1:H104857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4201472</v>
      </c>
      <c r="S5" s="677"/>
      <c r="T5" s="677"/>
      <c r="U5" s="677"/>
      <c r="V5" s="677"/>
      <c r="W5" s="677"/>
      <c r="X5" s="677"/>
      <c r="Y5" s="702"/>
      <c r="Z5" s="715">
        <v>12</v>
      </c>
      <c r="AA5" s="715"/>
      <c r="AB5" s="715"/>
      <c r="AC5" s="715"/>
      <c r="AD5" s="716">
        <v>4201472</v>
      </c>
      <c r="AE5" s="716"/>
      <c r="AF5" s="716"/>
      <c r="AG5" s="716"/>
      <c r="AH5" s="716"/>
      <c r="AI5" s="716"/>
      <c r="AJ5" s="716"/>
      <c r="AK5" s="716"/>
      <c r="AL5" s="703">
        <v>26.3</v>
      </c>
      <c r="AM5" s="685"/>
      <c r="AN5" s="685"/>
      <c r="AO5" s="704"/>
      <c r="AP5" s="679" t="s">
        <v>216</v>
      </c>
      <c r="AQ5" s="680"/>
      <c r="AR5" s="680"/>
      <c r="AS5" s="680"/>
      <c r="AT5" s="680"/>
      <c r="AU5" s="680"/>
      <c r="AV5" s="680"/>
      <c r="AW5" s="680"/>
      <c r="AX5" s="680"/>
      <c r="AY5" s="680"/>
      <c r="AZ5" s="680"/>
      <c r="BA5" s="680"/>
      <c r="BB5" s="680"/>
      <c r="BC5" s="680"/>
      <c r="BD5" s="680"/>
      <c r="BE5" s="680"/>
      <c r="BF5" s="681"/>
      <c r="BG5" s="621">
        <v>4162871</v>
      </c>
      <c r="BH5" s="622"/>
      <c r="BI5" s="622"/>
      <c r="BJ5" s="622"/>
      <c r="BK5" s="622"/>
      <c r="BL5" s="622"/>
      <c r="BM5" s="622"/>
      <c r="BN5" s="623"/>
      <c r="BO5" s="659">
        <v>99.1</v>
      </c>
      <c r="BP5" s="659"/>
      <c r="BQ5" s="659"/>
      <c r="BR5" s="659"/>
      <c r="BS5" s="660">
        <v>33897</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241826</v>
      </c>
      <c r="S6" s="622"/>
      <c r="T6" s="622"/>
      <c r="U6" s="622"/>
      <c r="V6" s="622"/>
      <c r="W6" s="622"/>
      <c r="X6" s="622"/>
      <c r="Y6" s="623"/>
      <c r="Z6" s="659">
        <v>0.7</v>
      </c>
      <c r="AA6" s="659"/>
      <c r="AB6" s="659"/>
      <c r="AC6" s="659"/>
      <c r="AD6" s="660">
        <v>241826</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4162871</v>
      </c>
      <c r="BH6" s="622"/>
      <c r="BI6" s="622"/>
      <c r="BJ6" s="622"/>
      <c r="BK6" s="622"/>
      <c r="BL6" s="622"/>
      <c r="BM6" s="622"/>
      <c r="BN6" s="623"/>
      <c r="BO6" s="659">
        <v>99.1</v>
      </c>
      <c r="BP6" s="659"/>
      <c r="BQ6" s="659"/>
      <c r="BR6" s="659"/>
      <c r="BS6" s="660">
        <v>33897</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168222</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168218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844</v>
      </c>
      <c r="S7" s="622"/>
      <c r="T7" s="622"/>
      <c r="U7" s="622"/>
      <c r="V7" s="622"/>
      <c r="W7" s="622"/>
      <c r="X7" s="622"/>
      <c r="Y7" s="623"/>
      <c r="Z7" s="659">
        <v>0</v>
      </c>
      <c r="AA7" s="659"/>
      <c r="AB7" s="659"/>
      <c r="AC7" s="659"/>
      <c r="AD7" s="660">
        <v>844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1588520</v>
      </c>
      <c r="BH7" s="622"/>
      <c r="BI7" s="622"/>
      <c r="BJ7" s="622"/>
      <c r="BK7" s="622"/>
      <c r="BL7" s="622"/>
      <c r="BM7" s="622"/>
      <c r="BN7" s="623"/>
      <c r="BO7" s="659">
        <v>37.799999999999997</v>
      </c>
      <c r="BP7" s="659"/>
      <c r="BQ7" s="659"/>
      <c r="BR7" s="659"/>
      <c r="BS7" s="660">
        <v>33897</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8107242</v>
      </c>
      <c r="CS7" s="622"/>
      <c r="CT7" s="622"/>
      <c r="CU7" s="622"/>
      <c r="CV7" s="622"/>
      <c r="CW7" s="622"/>
      <c r="CX7" s="622"/>
      <c r="CY7" s="623"/>
      <c r="CZ7" s="659">
        <v>24</v>
      </c>
      <c r="DA7" s="659"/>
      <c r="DB7" s="659"/>
      <c r="DC7" s="659"/>
      <c r="DD7" s="627">
        <v>743661</v>
      </c>
      <c r="DE7" s="622"/>
      <c r="DF7" s="622"/>
      <c r="DG7" s="622"/>
      <c r="DH7" s="622"/>
      <c r="DI7" s="622"/>
      <c r="DJ7" s="622"/>
      <c r="DK7" s="622"/>
      <c r="DL7" s="622"/>
      <c r="DM7" s="622"/>
      <c r="DN7" s="622"/>
      <c r="DO7" s="622"/>
      <c r="DP7" s="623"/>
      <c r="DQ7" s="627">
        <v>2641052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19426</v>
      </c>
      <c r="S8" s="622"/>
      <c r="T8" s="622"/>
      <c r="U8" s="622"/>
      <c r="V8" s="622"/>
      <c r="W8" s="622"/>
      <c r="X8" s="622"/>
      <c r="Y8" s="623"/>
      <c r="Z8" s="659">
        <v>0.1</v>
      </c>
      <c r="AA8" s="659"/>
      <c r="AB8" s="659"/>
      <c r="AC8" s="659"/>
      <c r="AD8" s="660">
        <v>19426</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62820</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7083779</v>
      </c>
      <c r="CS8" s="622"/>
      <c r="CT8" s="622"/>
      <c r="CU8" s="622"/>
      <c r="CV8" s="622"/>
      <c r="CW8" s="622"/>
      <c r="CX8" s="622"/>
      <c r="CY8" s="623"/>
      <c r="CZ8" s="659">
        <v>20.9</v>
      </c>
      <c r="DA8" s="659"/>
      <c r="DB8" s="659"/>
      <c r="DC8" s="659"/>
      <c r="DD8" s="627">
        <v>246422</v>
      </c>
      <c r="DE8" s="622"/>
      <c r="DF8" s="622"/>
      <c r="DG8" s="622"/>
      <c r="DH8" s="622"/>
      <c r="DI8" s="622"/>
      <c r="DJ8" s="622"/>
      <c r="DK8" s="622"/>
      <c r="DL8" s="622"/>
      <c r="DM8" s="622"/>
      <c r="DN8" s="622"/>
      <c r="DO8" s="622"/>
      <c r="DP8" s="623"/>
      <c r="DQ8" s="627">
        <v>4159488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20904</v>
      </c>
      <c r="S9" s="622"/>
      <c r="T9" s="622"/>
      <c r="U9" s="622"/>
      <c r="V9" s="622"/>
      <c r="W9" s="622"/>
      <c r="X9" s="622"/>
      <c r="Y9" s="623"/>
      <c r="Z9" s="659">
        <v>0.1</v>
      </c>
      <c r="AA9" s="659"/>
      <c r="AB9" s="659"/>
      <c r="AC9" s="659"/>
      <c r="AD9" s="660">
        <v>20904</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1315331</v>
      </c>
      <c r="BH9" s="622"/>
      <c r="BI9" s="622"/>
      <c r="BJ9" s="622"/>
      <c r="BK9" s="622"/>
      <c r="BL9" s="622"/>
      <c r="BM9" s="622"/>
      <c r="BN9" s="623"/>
      <c r="BO9" s="659">
        <v>31.3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3142683</v>
      </c>
      <c r="CS9" s="622"/>
      <c r="CT9" s="622"/>
      <c r="CU9" s="622"/>
      <c r="CV9" s="622"/>
      <c r="CW9" s="622"/>
      <c r="CX9" s="622"/>
      <c r="CY9" s="623"/>
      <c r="CZ9" s="659">
        <v>9.3000000000000007</v>
      </c>
      <c r="DA9" s="659"/>
      <c r="DB9" s="659"/>
      <c r="DC9" s="659"/>
      <c r="DD9" s="627">
        <v>45940</v>
      </c>
      <c r="DE9" s="622"/>
      <c r="DF9" s="622"/>
      <c r="DG9" s="622"/>
      <c r="DH9" s="622"/>
      <c r="DI9" s="622"/>
      <c r="DJ9" s="622"/>
      <c r="DK9" s="622"/>
      <c r="DL9" s="622"/>
      <c r="DM9" s="622"/>
      <c r="DN9" s="622"/>
      <c r="DO9" s="622"/>
      <c r="DP9" s="623"/>
      <c r="DQ9" s="627">
        <v>2108445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91487</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110465</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60465</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871820</v>
      </c>
      <c r="S11" s="622"/>
      <c r="T11" s="622"/>
      <c r="U11" s="622"/>
      <c r="V11" s="622"/>
      <c r="W11" s="622"/>
      <c r="X11" s="622"/>
      <c r="Y11" s="623"/>
      <c r="Z11" s="624">
        <v>2.5</v>
      </c>
      <c r="AA11" s="625"/>
      <c r="AB11" s="625"/>
      <c r="AC11" s="626"/>
      <c r="AD11" s="627">
        <v>871820</v>
      </c>
      <c r="AE11" s="622"/>
      <c r="AF11" s="622"/>
      <c r="AG11" s="622"/>
      <c r="AH11" s="622"/>
      <c r="AI11" s="622"/>
      <c r="AJ11" s="622"/>
      <c r="AK11" s="623"/>
      <c r="AL11" s="624">
        <v>5.5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118882</v>
      </c>
      <c r="BH11" s="622"/>
      <c r="BI11" s="622"/>
      <c r="BJ11" s="622"/>
      <c r="BK11" s="622"/>
      <c r="BL11" s="622"/>
      <c r="BM11" s="622"/>
      <c r="BN11" s="623"/>
      <c r="BO11" s="659">
        <v>2.8</v>
      </c>
      <c r="BP11" s="659"/>
      <c r="BQ11" s="659"/>
      <c r="BR11" s="659"/>
      <c r="BS11" s="660">
        <v>33897</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1658368</v>
      </c>
      <c r="CS11" s="622"/>
      <c r="CT11" s="622"/>
      <c r="CU11" s="622"/>
      <c r="CV11" s="622"/>
      <c r="CW11" s="622"/>
      <c r="CX11" s="622"/>
      <c r="CY11" s="623"/>
      <c r="CZ11" s="659">
        <v>4.9000000000000004</v>
      </c>
      <c r="DA11" s="659"/>
      <c r="DB11" s="659"/>
      <c r="DC11" s="659"/>
      <c r="DD11" s="627">
        <v>326594</v>
      </c>
      <c r="DE11" s="622"/>
      <c r="DF11" s="622"/>
      <c r="DG11" s="622"/>
      <c r="DH11" s="622"/>
      <c r="DI11" s="622"/>
      <c r="DJ11" s="622"/>
      <c r="DK11" s="622"/>
      <c r="DL11" s="622"/>
      <c r="DM11" s="622"/>
      <c r="DN11" s="622"/>
      <c r="DO11" s="622"/>
      <c r="DP11" s="623"/>
      <c r="DQ11" s="627">
        <v>791505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5016</v>
      </c>
      <c r="S12" s="622"/>
      <c r="T12" s="622"/>
      <c r="U12" s="622"/>
      <c r="V12" s="622"/>
      <c r="W12" s="622"/>
      <c r="X12" s="622"/>
      <c r="Y12" s="623"/>
      <c r="Z12" s="659">
        <v>0</v>
      </c>
      <c r="AA12" s="659"/>
      <c r="AB12" s="659"/>
      <c r="AC12" s="659"/>
      <c r="AD12" s="660">
        <v>5016</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2178064</v>
      </c>
      <c r="BH12" s="622"/>
      <c r="BI12" s="622"/>
      <c r="BJ12" s="622"/>
      <c r="BK12" s="622"/>
      <c r="BL12" s="622"/>
      <c r="BM12" s="622"/>
      <c r="BN12" s="623"/>
      <c r="BO12" s="659">
        <v>51.8</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2053425</v>
      </c>
      <c r="CS12" s="622"/>
      <c r="CT12" s="622"/>
      <c r="CU12" s="622"/>
      <c r="CV12" s="622"/>
      <c r="CW12" s="622"/>
      <c r="CX12" s="622"/>
      <c r="CY12" s="623"/>
      <c r="CZ12" s="659">
        <v>6.1</v>
      </c>
      <c r="DA12" s="659"/>
      <c r="DB12" s="659"/>
      <c r="DC12" s="659"/>
      <c r="DD12" s="627">
        <v>1007455</v>
      </c>
      <c r="DE12" s="622"/>
      <c r="DF12" s="622"/>
      <c r="DG12" s="622"/>
      <c r="DH12" s="622"/>
      <c r="DI12" s="622"/>
      <c r="DJ12" s="622"/>
      <c r="DK12" s="622"/>
      <c r="DL12" s="622"/>
      <c r="DM12" s="622"/>
      <c r="DN12" s="622"/>
      <c r="DO12" s="622"/>
      <c r="DP12" s="623"/>
      <c r="DQ12" s="627">
        <v>549317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2159761</v>
      </c>
      <c r="BH13" s="622"/>
      <c r="BI13" s="622"/>
      <c r="BJ13" s="622"/>
      <c r="BK13" s="622"/>
      <c r="BL13" s="622"/>
      <c r="BM13" s="622"/>
      <c r="BN13" s="623"/>
      <c r="BO13" s="659">
        <v>51.4</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4034085</v>
      </c>
      <c r="CS13" s="622"/>
      <c r="CT13" s="622"/>
      <c r="CU13" s="622"/>
      <c r="CV13" s="622"/>
      <c r="CW13" s="622"/>
      <c r="CX13" s="622"/>
      <c r="CY13" s="623"/>
      <c r="CZ13" s="659">
        <v>11.9</v>
      </c>
      <c r="DA13" s="659"/>
      <c r="DB13" s="659"/>
      <c r="DC13" s="659"/>
      <c r="DD13" s="627">
        <v>1534900</v>
      </c>
      <c r="DE13" s="622"/>
      <c r="DF13" s="622"/>
      <c r="DG13" s="622"/>
      <c r="DH13" s="622"/>
      <c r="DI13" s="622"/>
      <c r="DJ13" s="622"/>
      <c r="DK13" s="622"/>
      <c r="DL13" s="622"/>
      <c r="DM13" s="622"/>
      <c r="DN13" s="622"/>
      <c r="DO13" s="622"/>
      <c r="DP13" s="623"/>
      <c r="DQ13" s="627">
        <v>2524207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2099</v>
      </c>
      <c r="S14" s="622"/>
      <c r="T14" s="622"/>
      <c r="U14" s="622"/>
      <c r="V14" s="622"/>
      <c r="W14" s="622"/>
      <c r="X14" s="622"/>
      <c r="Y14" s="623"/>
      <c r="Z14" s="659">
        <v>0</v>
      </c>
      <c r="AA14" s="659"/>
      <c r="AB14" s="659"/>
      <c r="AC14" s="659"/>
      <c r="AD14" s="660">
        <v>2099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150172</v>
      </c>
      <c r="BH14" s="622"/>
      <c r="BI14" s="622"/>
      <c r="BJ14" s="622"/>
      <c r="BK14" s="622"/>
      <c r="BL14" s="622"/>
      <c r="BM14" s="622"/>
      <c r="BN14" s="623"/>
      <c r="BO14" s="659">
        <v>3.6</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988312</v>
      </c>
      <c r="CS14" s="622"/>
      <c r="CT14" s="622"/>
      <c r="CU14" s="622"/>
      <c r="CV14" s="622"/>
      <c r="CW14" s="622"/>
      <c r="CX14" s="622"/>
      <c r="CY14" s="623"/>
      <c r="CZ14" s="659">
        <v>2.9</v>
      </c>
      <c r="DA14" s="659"/>
      <c r="DB14" s="659"/>
      <c r="DC14" s="659"/>
      <c r="DD14" s="627">
        <v>192738</v>
      </c>
      <c r="DE14" s="622"/>
      <c r="DF14" s="622"/>
      <c r="DG14" s="622"/>
      <c r="DH14" s="622"/>
      <c r="DI14" s="622"/>
      <c r="DJ14" s="622"/>
      <c r="DK14" s="622"/>
      <c r="DL14" s="622"/>
      <c r="DM14" s="622"/>
      <c r="DN14" s="622"/>
      <c r="DO14" s="622"/>
      <c r="DP14" s="623"/>
      <c r="DQ14" s="627">
        <v>800319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246115</v>
      </c>
      <c r="BH15" s="622"/>
      <c r="BI15" s="622"/>
      <c r="BJ15" s="622"/>
      <c r="BK15" s="622"/>
      <c r="BL15" s="622"/>
      <c r="BM15" s="622"/>
      <c r="BN15" s="623"/>
      <c r="BO15" s="659">
        <v>5.9</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2903520</v>
      </c>
      <c r="CS15" s="622"/>
      <c r="CT15" s="622"/>
      <c r="CU15" s="622"/>
      <c r="CV15" s="622"/>
      <c r="CW15" s="622"/>
      <c r="CX15" s="622"/>
      <c r="CY15" s="623"/>
      <c r="CZ15" s="659">
        <v>8.6</v>
      </c>
      <c r="DA15" s="659"/>
      <c r="DB15" s="659"/>
      <c r="DC15" s="659"/>
      <c r="DD15" s="627">
        <v>1188025</v>
      </c>
      <c r="DE15" s="622"/>
      <c r="DF15" s="622"/>
      <c r="DG15" s="622"/>
      <c r="DH15" s="622"/>
      <c r="DI15" s="622"/>
      <c r="DJ15" s="622"/>
      <c r="DK15" s="622"/>
      <c r="DL15" s="622"/>
      <c r="DM15" s="622"/>
      <c r="DN15" s="622"/>
      <c r="DO15" s="622"/>
      <c r="DP15" s="623"/>
      <c r="DQ15" s="627">
        <v>1336205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18693</v>
      </c>
      <c r="S16" s="622"/>
      <c r="T16" s="622"/>
      <c r="U16" s="622"/>
      <c r="V16" s="622"/>
      <c r="W16" s="622"/>
      <c r="X16" s="622"/>
      <c r="Y16" s="623"/>
      <c r="Z16" s="659">
        <v>0.1</v>
      </c>
      <c r="AA16" s="659"/>
      <c r="AB16" s="659"/>
      <c r="AC16" s="659"/>
      <c r="AD16" s="660">
        <v>18693</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57574</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26015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76203</v>
      </c>
      <c r="S17" s="622"/>
      <c r="T17" s="622"/>
      <c r="U17" s="622"/>
      <c r="V17" s="622"/>
      <c r="W17" s="622"/>
      <c r="X17" s="622"/>
      <c r="Y17" s="623"/>
      <c r="Z17" s="659">
        <v>0.2</v>
      </c>
      <c r="AA17" s="659"/>
      <c r="AB17" s="659"/>
      <c r="AC17" s="659"/>
      <c r="AD17" s="660">
        <v>76203</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3531125</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3475747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24667</v>
      </c>
      <c r="S18" s="622"/>
      <c r="T18" s="622"/>
      <c r="U18" s="622"/>
      <c r="V18" s="622"/>
      <c r="W18" s="622"/>
      <c r="X18" s="622"/>
      <c r="Y18" s="623"/>
      <c r="Z18" s="659">
        <v>0.1</v>
      </c>
      <c r="AA18" s="659"/>
      <c r="AB18" s="659"/>
      <c r="AC18" s="659"/>
      <c r="AD18" s="660">
        <v>24667</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20118</v>
      </c>
      <c r="S19" s="622"/>
      <c r="T19" s="622"/>
      <c r="U19" s="622"/>
      <c r="V19" s="622"/>
      <c r="W19" s="622"/>
      <c r="X19" s="622"/>
      <c r="Y19" s="623"/>
      <c r="Z19" s="659">
        <v>0.1</v>
      </c>
      <c r="AA19" s="659"/>
      <c r="AB19" s="659"/>
      <c r="AC19" s="659"/>
      <c r="AD19" s="660">
        <v>20118</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38601</v>
      </c>
      <c r="BH19" s="622"/>
      <c r="BI19" s="622"/>
      <c r="BJ19" s="622"/>
      <c r="BK19" s="622"/>
      <c r="BL19" s="622"/>
      <c r="BM19" s="622"/>
      <c r="BN19" s="623"/>
      <c r="BO19" s="659">
        <v>0.9</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4549</v>
      </c>
      <c r="S20" s="622"/>
      <c r="T20" s="622"/>
      <c r="U20" s="622"/>
      <c r="V20" s="622"/>
      <c r="W20" s="622"/>
      <c r="X20" s="622"/>
      <c r="Y20" s="623"/>
      <c r="Z20" s="659">
        <v>0</v>
      </c>
      <c r="AA20" s="659"/>
      <c r="AB20" s="659"/>
      <c r="AC20" s="659"/>
      <c r="AD20" s="660">
        <v>4549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38601</v>
      </c>
      <c r="BH20" s="622"/>
      <c r="BI20" s="622"/>
      <c r="BJ20" s="622"/>
      <c r="BK20" s="622"/>
      <c r="BL20" s="622"/>
      <c r="BM20" s="622"/>
      <c r="BN20" s="623"/>
      <c r="BO20" s="659">
        <v>0.9</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33838800</v>
      </c>
      <c r="CS20" s="622"/>
      <c r="CT20" s="622"/>
      <c r="CU20" s="622"/>
      <c r="CV20" s="622"/>
      <c r="CW20" s="622"/>
      <c r="CX20" s="622"/>
      <c r="CY20" s="623"/>
      <c r="CZ20" s="659">
        <v>100</v>
      </c>
      <c r="DA20" s="659"/>
      <c r="DB20" s="659"/>
      <c r="DC20" s="659"/>
      <c r="DD20" s="627">
        <v>5285735</v>
      </c>
      <c r="DE20" s="622"/>
      <c r="DF20" s="622"/>
      <c r="DG20" s="622"/>
      <c r="DH20" s="622"/>
      <c r="DI20" s="622"/>
      <c r="DJ20" s="622"/>
      <c r="DK20" s="622"/>
      <c r="DL20" s="622"/>
      <c r="DM20" s="622"/>
      <c r="DN20" s="622"/>
      <c r="DO20" s="622"/>
      <c r="DP20" s="623"/>
      <c r="DQ20" s="627">
        <v>18640983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11990707</v>
      </c>
      <c r="S21" s="622"/>
      <c r="T21" s="622"/>
      <c r="U21" s="622"/>
      <c r="V21" s="622"/>
      <c r="W21" s="622"/>
      <c r="X21" s="622"/>
      <c r="Y21" s="623"/>
      <c r="Z21" s="659">
        <v>34.1</v>
      </c>
      <c r="AA21" s="659"/>
      <c r="AB21" s="659"/>
      <c r="AC21" s="659"/>
      <c r="AD21" s="660">
        <v>10495014</v>
      </c>
      <c r="AE21" s="660"/>
      <c r="AF21" s="660"/>
      <c r="AG21" s="660"/>
      <c r="AH21" s="660"/>
      <c r="AI21" s="660"/>
      <c r="AJ21" s="660"/>
      <c r="AK21" s="660"/>
      <c r="AL21" s="624">
        <v>65.599999999999994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38601</v>
      </c>
      <c r="BH21" s="622"/>
      <c r="BI21" s="622"/>
      <c r="BJ21" s="622"/>
      <c r="BK21" s="622"/>
      <c r="BL21" s="622"/>
      <c r="BM21" s="622"/>
      <c r="BN21" s="623"/>
      <c r="BO21" s="659">
        <v>0.9</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10495014</v>
      </c>
      <c r="S22" s="622"/>
      <c r="T22" s="622"/>
      <c r="U22" s="622"/>
      <c r="V22" s="622"/>
      <c r="W22" s="622"/>
      <c r="X22" s="622"/>
      <c r="Y22" s="623"/>
      <c r="Z22" s="659">
        <v>29.9</v>
      </c>
      <c r="AA22" s="659"/>
      <c r="AB22" s="659"/>
      <c r="AC22" s="659"/>
      <c r="AD22" s="660">
        <v>10495014</v>
      </c>
      <c r="AE22" s="660"/>
      <c r="AF22" s="660"/>
      <c r="AG22" s="660"/>
      <c r="AH22" s="660"/>
      <c r="AI22" s="660"/>
      <c r="AJ22" s="660"/>
      <c r="AK22" s="660"/>
      <c r="AL22" s="624">
        <v>65.599999999999994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1495671</v>
      </c>
      <c r="S23" s="622"/>
      <c r="T23" s="622"/>
      <c r="U23" s="622"/>
      <c r="V23" s="622"/>
      <c r="W23" s="622"/>
      <c r="X23" s="622"/>
      <c r="Y23" s="623"/>
      <c r="Z23" s="659">
        <v>4.3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22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10993614</v>
      </c>
      <c r="CS24" s="677"/>
      <c r="CT24" s="677"/>
      <c r="CU24" s="677"/>
      <c r="CV24" s="677"/>
      <c r="CW24" s="677"/>
      <c r="CX24" s="677"/>
      <c r="CY24" s="702"/>
      <c r="CZ24" s="703">
        <v>32.5</v>
      </c>
      <c r="DA24" s="685"/>
      <c r="DB24" s="685"/>
      <c r="DC24" s="705"/>
      <c r="DD24" s="701">
        <v>8939057</v>
      </c>
      <c r="DE24" s="677"/>
      <c r="DF24" s="677"/>
      <c r="DG24" s="677"/>
      <c r="DH24" s="677"/>
      <c r="DI24" s="677"/>
      <c r="DJ24" s="677"/>
      <c r="DK24" s="702"/>
      <c r="DL24" s="701">
        <v>8481901</v>
      </c>
      <c r="DM24" s="677"/>
      <c r="DN24" s="677"/>
      <c r="DO24" s="677"/>
      <c r="DP24" s="677"/>
      <c r="DQ24" s="677"/>
      <c r="DR24" s="677"/>
      <c r="DS24" s="677"/>
      <c r="DT24" s="677"/>
      <c r="DU24" s="677"/>
      <c r="DV24" s="702"/>
      <c r="DW24" s="703">
        <v>52.8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17473677</v>
      </c>
      <c r="S25" s="622"/>
      <c r="T25" s="622"/>
      <c r="U25" s="622"/>
      <c r="V25" s="622"/>
      <c r="W25" s="622"/>
      <c r="X25" s="622"/>
      <c r="Y25" s="623"/>
      <c r="Z25" s="659">
        <v>49.8</v>
      </c>
      <c r="AA25" s="659"/>
      <c r="AB25" s="659"/>
      <c r="AC25" s="659"/>
      <c r="AD25" s="660">
        <v>15977984</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4542151</v>
      </c>
      <c r="CS25" s="634"/>
      <c r="CT25" s="634"/>
      <c r="CU25" s="634"/>
      <c r="CV25" s="634"/>
      <c r="CW25" s="634"/>
      <c r="CX25" s="634"/>
      <c r="CY25" s="635"/>
      <c r="CZ25" s="624">
        <v>13.4</v>
      </c>
      <c r="DA25" s="636"/>
      <c r="DB25" s="636"/>
      <c r="DC25" s="637"/>
      <c r="DD25" s="627">
        <v>4253376</v>
      </c>
      <c r="DE25" s="634"/>
      <c r="DF25" s="634"/>
      <c r="DG25" s="634"/>
      <c r="DH25" s="634"/>
      <c r="DI25" s="634"/>
      <c r="DJ25" s="634"/>
      <c r="DK25" s="635"/>
      <c r="DL25" s="627">
        <v>4224971</v>
      </c>
      <c r="DM25" s="634"/>
      <c r="DN25" s="634"/>
      <c r="DO25" s="634"/>
      <c r="DP25" s="634"/>
      <c r="DQ25" s="634"/>
      <c r="DR25" s="634"/>
      <c r="DS25" s="634"/>
      <c r="DT25" s="634"/>
      <c r="DU25" s="634"/>
      <c r="DV25" s="635"/>
      <c r="DW25" s="624">
        <v>26.3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2581</v>
      </c>
      <c r="S26" s="622"/>
      <c r="T26" s="622"/>
      <c r="U26" s="622"/>
      <c r="V26" s="622"/>
      <c r="W26" s="622"/>
      <c r="X26" s="622"/>
      <c r="Y26" s="623"/>
      <c r="Z26" s="659">
        <v>0</v>
      </c>
      <c r="AA26" s="659"/>
      <c r="AB26" s="659"/>
      <c r="AC26" s="659"/>
      <c r="AD26" s="660">
        <v>2581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2345802</v>
      </c>
      <c r="CS26" s="622"/>
      <c r="CT26" s="622"/>
      <c r="CU26" s="622"/>
      <c r="CV26" s="622"/>
      <c r="CW26" s="622"/>
      <c r="CX26" s="622"/>
      <c r="CY26" s="623"/>
      <c r="CZ26" s="624">
        <v>6.9</v>
      </c>
      <c r="DA26" s="636"/>
      <c r="DB26" s="636"/>
      <c r="DC26" s="637"/>
      <c r="DD26" s="627">
        <v>2237093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218571</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4201472</v>
      </c>
      <c r="BH27" s="622"/>
      <c r="BI27" s="622"/>
      <c r="BJ27" s="622"/>
      <c r="BK27" s="622"/>
      <c r="BL27" s="622"/>
      <c r="BM27" s="622"/>
      <c r="BN27" s="623"/>
      <c r="BO27" s="659">
        <v>100</v>
      </c>
      <c r="BP27" s="659"/>
      <c r="BQ27" s="659"/>
      <c r="BR27" s="659"/>
      <c r="BS27" s="660">
        <v>33897</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2920338</v>
      </c>
      <c r="CS27" s="634"/>
      <c r="CT27" s="634"/>
      <c r="CU27" s="634"/>
      <c r="CV27" s="634"/>
      <c r="CW27" s="634"/>
      <c r="CX27" s="634"/>
      <c r="CY27" s="635"/>
      <c r="CZ27" s="624">
        <v>8.6</v>
      </c>
      <c r="DA27" s="636"/>
      <c r="DB27" s="636"/>
      <c r="DC27" s="637"/>
      <c r="DD27" s="627">
        <v>1209934</v>
      </c>
      <c r="DE27" s="634"/>
      <c r="DF27" s="634"/>
      <c r="DG27" s="634"/>
      <c r="DH27" s="634"/>
      <c r="DI27" s="634"/>
      <c r="DJ27" s="634"/>
      <c r="DK27" s="635"/>
      <c r="DL27" s="627">
        <v>781183</v>
      </c>
      <c r="DM27" s="634"/>
      <c r="DN27" s="634"/>
      <c r="DO27" s="634"/>
      <c r="DP27" s="634"/>
      <c r="DQ27" s="634"/>
      <c r="DR27" s="634"/>
      <c r="DS27" s="634"/>
      <c r="DT27" s="634"/>
      <c r="DU27" s="634"/>
      <c r="DV27" s="635"/>
      <c r="DW27" s="624">
        <v>4.9000000000000004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230351</v>
      </c>
      <c r="S28" s="622"/>
      <c r="T28" s="622"/>
      <c r="U28" s="622"/>
      <c r="V28" s="622"/>
      <c r="W28" s="622"/>
      <c r="X28" s="622"/>
      <c r="Y28" s="623"/>
      <c r="Z28" s="659">
        <v>0.7</v>
      </c>
      <c r="AA28" s="659"/>
      <c r="AB28" s="659"/>
      <c r="AC28" s="659"/>
      <c r="AD28" s="660">
        <v>9059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3531125</v>
      </c>
      <c r="CS28" s="622"/>
      <c r="CT28" s="622"/>
      <c r="CU28" s="622"/>
      <c r="CV28" s="622"/>
      <c r="CW28" s="622"/>
      <c r="CX28" s="622"/>
      <c r="CY28" s="623"/>
      <c r="CZ28" s="624">
        <v>10.4</v>
      </c>
      <c r="DA28" s="636"/>
      <c r="DB28" s="636"/>
      <c r="DC28" s="637"/>
      <c r="DD28" s="627">
        <v>3475747</v>
      </c>
      <c r="DE28" s="622"/>
      <c r="DF28" s="622"/>
      <c r="DG28" s="622"/>
      <c r="DH28" s="622"/>
      <c r="DI28" s="622"/>
      <c r="DJ28" s="622"/>
      <c r="DK28" s="623"/>
      <c r="DL28" s="627">
        <v>3475747</v>
      </c>
      <c r="DM28" s="622"/>
      <c r="DN28" s="622"/>
      <c r="DO28" s="622"/>
      <c r="DP28" s="622"/>
      <c r="DQ28" s="622"/>
      <c r="DR28" s="622"/>
      <c r="DS28" s="622"/>
      <c r="DT28" s="622"/>
      <c r="DU28" s="622"/>
      <c r="DV28" s="623"/>
      <c r="DW28" s="624">
        <v>21.6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190224</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3531125</v>
      </c>
      <c r="CS29" s="634"/>
      <c r="CT29" s="634"/>
      <c r="CU29" s="634"/>
      <c r="CV29" s="634"/>
      <c r="CW29" s="634"/>
      <c r="CX29" s="634"/>
      <c r="CY29" s="635"/>
      <c r="CZ29" s="624">
        <v>10.4</v>
      </c>
      <c r="DA29" s="636"/>
      <c r="DB29" s="636"/>
      <c r="DC29" s="637"/>
      <c r="DD29" s="627">
        <v>3475747</v>
      </c>
      <c r="DE29" s="634"/>
      <c r="DF29" s="634"/>
      <c r="DG29" s="634"/>
      <c r="DH29" s="634"/>
      <c r="DI29" s="634"/>
      <c r="DJ29" s="634"/>
      <c r="DK29" s="635"/>
      <c r="DL29" s="627">
        <v>3475747</v>
      </c>
      <c r="DM29" s="634"/>
      <c r="DN29" s="634"/>
      <c r="DO29" s="634"/>
      <c r="DP29" s="634"/>
      <c r="DQ29" s="634"/>
      <c r="DR29" s="634"/>
      <c r="DS29" s="634"/>
      <c r="DT29" s="634"/>
      <c r="DU29" s="634"/>
      <c r="DV29" s="635"/>
      <c r="DW29" s="624">
        <v>21.6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3380869</v>
      </c>
      <c r="S30" s="622"/>
      <c r="T30" s="622"/>
      <c r="U30" s="622"/>
      <c r="V30" s="622"/>
      <c r="W30" s="622"/>
      <c r="X30" s="622"/>
      <c r="Y30" s="623"/>
      <c r="Z30" s="659">
        <v>9.6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3458927</v>
      </c>
      <c r="CS30" s="622"/>
      <c r="CT30" s="622"/>
      <c r="CU30" s="622"/>
      <c r="CV30" s="622"/>
      <c r="CW30" s="622"/>
      <c r="CX30" s="622"/>
      <c r="CY30" s="623"/>
      <c r="CZ30" s="624">
        <v>10.199999999999999</v>
      </c>
      <c r="DA30" s="636"/>
      <c r="DB30" s="636"/>
      <c r="DC30" s="637"/>
      <c r="DD30" s="627">
        <v>3403549</v>
      </c>
      <c r="DE30" s="622"/>
      <c r="DF30" s="622"/>
      <c r="DG30" s="622"/>
      <c r="DH30" s="622"/>
      <c r="DI30" s="622"/>
      <c r="DJ30" s="622"/>
      <c r="DK30" s="623"/>
      <c r="DL30" s="627">
        <v>3403549</v>
      </c>
      <c r="DM30" s="622"/>
      <c r="DN30" s="622"/>
      <c r="DO30" s="622"/>
      <c r="DP30" s="622"/>
      <c r="DQ30" s="622"/>
      <c r="DR30" s="622"/>
      <c r="DS30" s="622"/>
      <c r="DT30" s="622"/>
      <c r="DU30" s="622"/>
      <c r="DV30" s="623"/>
      <c r="DW30" s="624">
        <v>21.2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95.2</v>
      </c>
      <c r="BN31" s="684"/>
      <c r="BO31" s="684"/>
      <c r="BP31" s="684"/>
      <c r="BQ31" s="686"/>
      <c r="BR31" s="683">
        <v>99.3</v>
      </c>
      <c r="BS31" s="684"/>
      <c r="BT31" s="684"/>
      <c r="BU31" s="684"/>
      <c r="BV31" s="684"/>
      <c r="BW31" s="684"/>
      <c r="BX31" s="685">
        <v>94.9</v>
      </c>
      <c r="BY31" s="684"/>
      <c r="BZ31" s="684"/>
      <c r="CA31" s="684"/>
      <c r="CB31" s="686"/>
      <c r="CD31" s="642"/>
      <c r="CE31" s="643"/>
      <c r="CF31" s="618" t="s">
        <v>300</v>
      </c>
      <c r="CG31" s="619"/>
      <c r="CH31" s="619"/>
      <c r="CI31" s="619"/>
      <c r="CJ31" s="619"/>
      <c r="CK31" s="619"/>
      <c r="CL31" s="619"/>
      <c r="CM31" s="619"/>
      <c r="CN31" s="619"/>
      <c r="CO31" s="619"/>
      <c r="CP31" s="619"/>
      <c r="CQ31" s="620"/>
      <c r="CR31" s="621">
        <v>72198</v>
      </c>
      <c r="CS31" s="634"/>
      <c r="CT31" s="634"/>
      <c r="CU31" s="634"/>
      <c r="CV31" s="634"/>
      <c r="CW31" s="634"/>
      <c r="CX31" s="634"/>
      <c r="CY31" s="635"/>
      <c r="CZ31" s="624">
        <v>0.2</v>
      </c>
      <c r="DA31" s="636"/>
      <c r="DB31" s="636"/>
      <c r="DC31" s="637"/>
      <c r="DD31" s="627">
        <v>72198</v>
      </c>
      <c r="DE31" s="634"/>
      <c r="DF31" s="634"/>
      <c r="DG31" s="634"/>
      <c r="DH31" s="634"/>
      <c r="DI31" s="634"/>
      <c r="DJ31" s="634"/>
      <c r="DK31" s="635"/>
      <c r="DL31" s="627">
        <v>72198</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1445495</v>
      </c>
      <c r="S32" s="622"/>
      <c r="T32" s="622"/>
      <c r="U32" s="622"/>
      <c r="V32" s="622"/>
      <c r="W32" s="622"/>
      <c r="X32" s="622"/>
      <c r="Y32" s="623"/>
      <c r="Z32" s="659">
        <v>4.0999999999999996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97.8</v>
      </c>
      <c r="BN32" s="634"/>
      <c r="BO32" s="634"/>
      <c r="BP32" s="634"/>
      <c r="BQ32" s="657"/>
      <c r="BR32" s="687">
        <v>99.5</v>
      </c>
      <c r="BS32" s="634"/>
      <c r="BT32" s="634"/>
      <c r="BU32" s="634"/>
      <c r="BV32" s="634"/>
      <c r="BW32" s="634"/>
      <c r="BX32" s="625">
        <v>97.7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111118</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92.6</v>
      </c>
      <c r="BN33" s="606"/>
      <c r="BO33" s="606"/>
      <c r="BP33" s="606"/>
      <c r="BQ33" s="669"/>
      <c r="BR33" s="682">
        <v>99.2</v>
      </c>
      <c r="BS33" s="606"/>
      <c r="BT33" s="606"/>
      <c r="BU33" s="606"/>
      <c r="BV33" s="606"/>
      <c r="BW33" s="606"/>
      <c r="BX33" s="652">
        <v>92.1</v>
      </c>
      <c r="BY33" s="606"/>
      <c r="BZ33" s="606"/>
      <c r="CA33" s="606"/>
      <c r="CB33" s="669"/>
      <c r="CD33" s="618" t="s">
        <v>307</v>
      </c>
      <c r="CE33" s="619"/>
      <c r="CF33" s="619"/>
      <c r="CG33" s="619"/>
      <c r="CH33" s="619"/>
      <c r="CI33" s="619"/>
      <c r="CJ33" s="619"/>
      <c r="CK33" s="619"/>
      <c r="CL33" s="619"/>
      <c r="CM33" s="619"/>
      <c r="CN33" s="619"/>
      <c r="CO33" s="619"/>
      <c r="CP33" s="619"/>
      <c r="CQ33" s="620"/>
      <c r="CR33" s="621">
        <v>17501877</v>
      </c>
      <c r="CS33" s="634"/>
      <c r="CT33" s="634"/>
      <c r="CU33" s="634"/>
      <c r="CV33" s="634"/>
      <c r="CW33" s="634"/>
      <c r="CX33" s="634"/>
      <c r="CY33" s="635"/>
      <c r="CZ33" s="624">
        <v>51.7</v>
      </c>
      <c r="DA33" s="636"/>
      <c r="DB33" s="636"/>
      <c r="DC33" s="637"/>
      <c r="DD33" s="627">
        <v>9060935</v>
      </c>
      <c r="DE33" s="634"/>
      <c r="DF33" s="634"/>
      <c r="DG33" s="634"/>
      <c r="DH33" s="634"/>
      <c r="DI33" s="634"/>
      <c r="DJ33" s="634"/>
      <c r="DK33" s="635"/>
      <c r="DL33" s="627">
        <v>6194827</v>
      </c>
      <c r="DM33" s="634"/>
      <c r="DN33" s="634"/>
      <c r="DO33" s="634"/>
      <c r="DP33" s="634"/>
      <c r="DQ33" s="634"/>
      <c r="DR33" s="634"/>
      <c r="DS33" s="634"/>
      <c r="DT33" s="634"/>
      <c r="DU33" s="634"/>
      <c r="DV33" s="635"/>
      <c r="DW33" s="624">
        <v>38.6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2826474</v>
      </c>
      <c r="S34" s="622"/>
      <c r="T34" s="622"/>
      <c r="U34" s="622"/>
      <c r="V34" s="622"/>
      <c r="W34" s="622"/>
      <c r="X34" s="622"/>
      <c r="Y34" s="623"/>
      <c r="Z34" s="659">
        <v>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5283276</v>
      </c>
      <c r="CS34" s="622"/>
      <c r="CT34" s="622"/>
      <c r="CU34" s="622"/>
      <c r="CV34" s="622"/>
      <c r="CW34" s="622"/>
      <c r="CX34" s="622"/>
      <c r="CY34" s="623"/>
      <c r="CZ34" s="624">
        <v>15.6</v>
      </c>
      <c r="DA34" s="636"/>
      <c r="DB34" s="636"/>
      <c r="DC34" s="637"/>
      <c r="DD34" s="627">
        <v>1965800</v>
      </c>
      <c r="DE34" s="622"/>
      <c r="DF34" s="622"/>
      <c r="DG34" s="622"/>
      <c r="DH34" s="622"/>
      <c r="DI34" s="622"/>
      <c r="DJ34" s="622"/>
      <c r="DK34" s="623"/>
      <c r="DL34" s="627">
        <v>1779122</v>
      </c>
      <c r="DM34" s="622"/>
      <c r="DN34" s="622"/>
      <c r="DO34" s="622"/>
      <c r="DP34" s="622"/>
      <c r="DQ34" s="622"/>
      <c r="DR34" s="622"/>
      <c r="DS34" s="622"/>
      <c r="DT34" s="622"/>
      <c r="DU34" s="622"/>
      <c r="DV34" s="623"/>
      <c r="DW34" s="624">
        <v>11.1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3688383</v>
      </c>
      <c r="S35" s="622"/>
      <c r="T35" s="622"/>
      <c r="U35" s="622"/>
      <c r="V35" s="622"/>
      <c r="W35" s="622"/>
      <c r="X35" s="622"/>
      <c r="Y35" s="623"/>
      <c r="Z35" s="659">
        <v>10.5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2483447</v>
      </c>
      <c r="CS35" s="634"/>
      <c r="CT35" s="634"/>
      <c r="CU35" s="634"/>
      <c r="CV35" s="634"/>
      <c r="CW35" s="634"/>
      <c r="CX35" s="634"/>
      <c r="CY35" s="635"/>
      <c r="CZ35" s="624">
        <v>7.3</v>
      </c>
      <c r="DA35" s="636"/>
      <c r="DB35" s="636"/>
      <c r="DC35" s="637"/>
      <c r="DD35" s="627">
        <v>1883202</v>
      </c>
      <c r="DE35" s="634"/>
      <c r="DF35" s="634"/>
      <c r="DG35" s="634"/>
      <c r="DH35" s="634"/>
      <c r="DI35" s="634"/>
      <c r="DJ35" s="634"/>
      <c r="DK35" s="635"/>
      <c r="DL35" s="627">
        <v>1350342</v>
      </c>
      <c r="DM35" s="634"/>
      <c r="DN35" s="634"/>
      <c r="DO35" s="634"/>
      <c r="DP35" s="634"/>
      <c r="DQ35" s="634"/>
      <c r="DR35" s="634"/>
      <c r="DS35" s="634"/>
      <c r="DT35" s="634"/>
      <c r="DU35" s="634"/>
      <c r="DV35" s="635"/>
      <c r="DW35" s="624">
        <v>8.4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1148830</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3578099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54202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3855566</v>
      </c>
      <c r="CS36" s="622"/>
      <c r="CT36" s="622"/>
      <c r="CU36" s="622"/>
      <c r="CV36" s="622"/>
      <c r="CW36" s="622"/>
      <c r="CX36" s="622"/>
      <c r="CY36" s="623"/>
      <c r="CZ36" s="624">
        <v>11.4</v>
      </c>
      <c r="DA36" s="636"/>
      <c r="DB36" s="636"/>
      <c r="DC36" s="637"/>
      <c r="DD36" s="627">
        <v>2622796</v>
      </c>
      <c r="DE36" s="622"/>
      <c r="DF36" s="622"/>
      <c r="DG36" s="622"/>
      <c r="DH36" s="622"/>
      <c r="DI36" s="622"/>
      <c r="DJ36" s="622"/>
      <c r="DK36" s="623"/>
      <c r="DL36" s="627">
        <v>1859179</v>
      </c>
      <c r="DM36" s="622"/>
      <c r="DN36" s="622"/>
      <c r="DO36" s="622"/>
      <c r="DP36" s="622"/>
      <c r="DQ36" s="622"/>
      <c r="DR36" s="622"/>
      <c r="DS36" s="622"/>
      <c r="DT36" s="622"/>
      <c r="DU36" s="622"/>
      <c r="DV36" s="623"/>
      <c r="DW36" s="624">
        <v>11.6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601854</v>
      </c>
      <c r="S37" s="622"/>
      <c r="T37" s="622"/>
      <c r="U37" s="622"/>
      <c r="V37" s="622"/>
      <c r="W37" s="622"/>
      <c r="X37" s="622"/>
      <c r="Y37" s="623"/>
      <c r="Z37" s="659">
        <v>1.7</v>
      </c>
      <c r="AA37" s="659"/>
      <c r="AB37" s="659"/>
      <c r="AC37" s="659"/>
      <c r="AD37" s="660">
        <v>345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942940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33814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46513</v>
      </c>
      <c r="CS37" s="634"/>
      <c r="CT37" s="634"/>
      <c r="CU37" s="634"/>
      <c r="CV37" s="634"/>
      <c r="CW37" s="634"/>
      <c r="CX37" s="634"/>
      <c r="CY37" s="635"/>
      <c r="CZ37" s="624">
        <v>0.1</v>
      </c>
      <c r="DA37" s="636"/>
      <c r="DB37" s="636"/>
      <c r="DC37" s="637"/>
      <c r="DD37" s="627">
        <v>45575</v>
      </c>
      <c r="DE37" s="634"/>
      <c r="DF37" s="634"/>
      <c r="DG37" s="634"/>
      <c r="DH37" s="634"/>
      <c r="DI37" s="634"/>
      <c r="DJ37" s="634"/>
      <c r="DK37" s="635"/>
      <c r="DL37" s="627">
        <v>45575</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3796150</v>
      </c>
      <c r="S38" s="622"/>
      <c r="T38" s="622"/>
      <c r="U38" s="622"/>
      <c r="V38" s="622"/>
      <c r="W38" s="622"/>
      <c r="X38" s="622"/>
      <c r="Y38" s="623"/>
      <c r="Z38" s="659">
        <v>10.8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828500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4526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1640176</v>
      </c>
      <c r="CS38" s="622"/>
      <c r="CT38" s="622"/>
      <c r="CU38" s="622"/>
      <c r="CV38" s="622"/>
      <c r="CW38" s="622"/>
      <c r="CX38" s="622"/>
      <c r="CY38" s="623"/>
      <c r="CZ38" s="624">
        <v>4.8</v>
      </c>
      <c r="DA38" s="636"/>
      <c r="DB38" s="636"/>
      <c r="DC38" s="637"/>
      <c r="DD38" s="627">
        <v>1410794</v>
      </c>
      <c r="DE38" s="622"/>
      <c r="DF38" s="622"/>
      <c r="DG38" s="622"/>
      <c r="DH38" s="622"/>
      <c r="DI38" s="622"/>
      <c r="DJ38" s="622"/>
      <c r="DK38" s="623"/>
      <c r="DL38" s="627">
        <v>1206184</v>
      </c>
      <c r="DM38" s="622"/>
      <c r="DN38" s="622"/>
      <c r="DO38" s="622"/>
      <c r="DP38" s="622"/>
      <c r="DQ38" s="622"/>
      <c r="DR38" s="622"/>
      <c r="DS38" s="622"/>
      <c r="DT38" s="622"/>
      <c r="DU38" s="622"/>
      <c r="DV38" s="623"/>
      <c r="DW38" s="624">
        <v>7.5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166483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6774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3689718</v>
      </c>
      <c r="CS39" s="634"/>
      <c r="CT39" s="634"/>
      <c r="CU39" s="634"/>
      <c r="CV39" s="634"/>
      <c r="CW39" s="634"/>
      <c r="CX39" s="634"/>
      <c r="CY39" s="635"/>
      <c r="CZ39" s="624">
        <v>10.9</v>
      </c>
      <c r="DA39" s="636"/>
      <c r="DB39" s="636"/>
      <c r="DC39" s="637"/>
      <c r="DD39" s="627">
        <v>882849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72400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28986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549694</v>
      </c>
      <c r="CS40" s="622"/>
      <c r="CT40" s="622"/>
      <c r="CU40" s="622"/>
      <c r="CV40" s="622"/>
      <c r="CW40" s="622"/>
      <c r="CX40" s="622"/>
      <c r="CY40" s="623"/>
      <c r="CZ40" s="624">
        <v>1.6</v>
      </c>
      <c r="DA40" s="636"/>
      <c r="DB40" s="636"/>
      <c r="DC40" s="637"/>
      <c r="DD40" s="627">
        <v>295494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35114577</v>
      </c>
      <c r="S41" s="646"/>
      <c r="T41" s="646"/>
      <c r="U41" s="646"/>
      <c r="V41" s="646"/>
      <c r="W41" s="646"/>
      <c r="X41" s="646"/>
      <c r="Y41" s="649"/>
      <c r="Z41" s="650">
        <v>100</v>
      </c>
      <c r="AA41" s="650"/>
      <c r="AB41" s="650"/>
      <c r="AC41" s="650"/>
      <c r="AD41" s="651">
        <v>15989969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356262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1254928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5343309</v>
      </c>
      <c r="CS42" s="634"/>
      <c r="CT42" s="634"/>
      <c r="CU42" s="634"/>
      <c r="CV42" s="634"/>
      <c r="CW42" s="634"/>
      <c r="CX42" s="634"/>
      <c r="CY42" s="635"/>
      <c r="CZ42" s="624">
        <v>15.8</v>
      </c>
      <c r="DA42" s="636"/>
      <c r="DB42" s="636"/>
      <c r="DC42" s="637"/>
      <c r="DD42" s="627">
        <v>640991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94994</v>
      </c>
      <c r="CS43" s="634"/>
      <c r="CT43" s="634"/>
      <c r="CU43" s="634"/>
      <c r="CV43" s="634"/>
      <c r="CW43" s="634"/>
      <c r="CX43" s="634"/>
      <c r="CY43" s="635"/>
      <c r="CZ43" s="624">
        <v>0.3</v>
      </c>
      <c r="DA43" s="636"/>
      <c r="DB43" s="636"/>
      <c r="DC43" s="637"/>
      <c r="DD43" s="627">
        <v>94994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5285735</v>
      </c>
      <c r="CS44" s="622"/>
      <c r="CT44" s="622"/>
      <c r="CU44" s="622"/>
      <c r="CV44" s="622"/>
      <c r="CW44" s="622"/>
      <c r="CX44" s="622"/>
      <c r="CY44" s="623"/>
      <c r="CZ44" s="624">
        <v>15.6</v>
      </c>
      <c r="DA44" s="625"/>
      <c r="DB44" s="625"/>
      <c r="DC44" s="626"/>
      <c r="DD44" s="627">
        <v>614976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1568968</v>
      </c>
      <c r="CS45" s="634"/>
      <c r="CT45" s="634"/>
      <c r="CU45" s="634"/>
      <c r="CV45" s="634"/>
      <c r="CW45" s="634"/>
      <c r="CX45" s="634"/>
      <c r="CY45" s="635"/>
      <c r="CZ45" s="624">
        <v>4.5999999999999996</v>
      </c>
      <c r="DA45" s="636"/>
      <c r="DB45" s="636"/>
      <c r="DC45" s="637"/>
      <c r="DD45" s="627">
        <v>138013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3583829</v>
      </c>
      <c r="CS46" s="622"/>
      <c r="CT46" s="622"/>
      <c r="CU46" s="622"/>
      <c r="CV46" s="622"/>
      <c r="CW46" s="622"/>
      <c r="CX46" s="622"/>
      <c r="CY46" s="623"/>
      <c r="CZ46" s="624">
        <v>10.6</v>
      </c>
      <c r="DA46" s="625"/>
      <c r="DB46" s="625"/>
      <c r="DC46" s="626"/>
      <c r="DD46" s="627">
        <v>469106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57574</v>
      </c>
      <c r="CS47" s="634"/>
      <c r="CT47" s="634"/>
      <c r="CU47" s="634"/>
      <c r="CV47" s="634"/>
      <c r="CW47" s="634"/>
      <c r="CX47" s="634"/>
      <c r="CY47" s="635"/>
      <c r="CZ47" s="624">
        <v>0.2</v>
      </c>
      <c r="DA47" s="636"/>
      <c r="DB47" s="636"/>
      <c r="DC47" s="637"/>
      <c r="DD47" s="627">
        <v>26015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33838800</v>
      </c>
      <c r="CS49" s="606"/>
      <c r="CT49" s="606"/>
      <c r="CU49" s="606"/>
      <c r="CV49" s="606"/>
      <c r="CW49" s="606"/>
      <c r="CX49" s="606"/>
      <c r="CY49" s="607"/>
      <c r="CZ49" s="608">
        <v>100</v>
      </c>
      <c r="DA49" s="609"/>
      <c r="DB49" s="609"/>
      <c r="DC49" s="610"/>
      <c r="DD49" s="611">
        <v>18640983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PbEZVAKZzM2sggk1xdEhrzcaWEjZ4jv7hIisne8Y6rCgNqW1qgxRRUYnP3UL0IC9bSXmXU4v+wt9qvOHXo6qw==" saltValue="bm4I07oRzCKLUeNqs3JR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6" zoomScale="50" zoomScaleNormal="50" zoomScaleSheetLayoutView="70" workbookViewId="0">
      <selection activeCell="BI133" sqref="BI1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3" t="s">
        <v>352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4" t="s">
        <v>353</v>
      </c>
      <c r="DK2" s="1105"/>
      <c r="DL2" s="1105"/>
      <c r="DM2" s="1105"/>
      <c r="DN2" s="1105"/>
      <c r="DO2" s="1106"/>
      <c r="DP2" s="228"/>
      <c r="DQ2" s="1104" t="s">
        <v>354</v>
      </c>
      <c r="DR2" s="1105"/>
      <c r="DS2" s="1105"/>
      <c r="DT2" s="1105"/>
      <c r="DU2" s="1105"/>
      <c r="DV2" s="1105"/>
      <c r="DW2" s="1105"/>
      <c r="DX2" s="1105"/>
      <c r="DY2" s="1105"/>
      <c r="DZ2" s="110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2" t="s">
        <v>357</v>
      </c>
      <c r="B5" s="993"/>
      <c r="C5" s="993"/>
      <c r="D5" s="993"/>
      <c r="E5" s="993"/>
      <c r="F5" s="993"/>
      <c r="G5" s="993"/>
      <c r="H5" s="993"/>
      <c r="I5" s="993"/>
      <c r="J5" s="993"/>
      <c r="K5" s="993"/>
      <c r="L5" s="993"/>
      <c r="M5" s="993"/>
      <c r="N5" s="993"/>
      <c r="O5" s="993"/>
      <c r="P5" s="994"/>
      <c r="Q5" s="998" t="s">
        <v>358</v>
      </c>
      <c r="R5" s="999"/>
      <c r="S5" s="999"/>
      <c r="T5" s="999"/>
      <c r="U5" s="1000"/>
      <c r="V5" s="998" t="s">
        <v>359</v>
      </c>
      <c r="W5" s="999"/>
      <c r="X5" s="999"/>
      <c r="Y5" s="999"/>
      <c r="Z5" s="1000"/>
      <c r="AA5" s="998" t="s">
        <v>360</v>
      </c>
      <c r="AB5" s="999"/>
      <c r="AC5" s="999"/>
      <c r="AD5" s="999"/>
      <c r="AE5" s="999"/>
      <c r="AF5" s="1107" t="s">
        <v>361</v>
      </c>
      <c r="AG5" s="999"/>
      <c r="AH5" s="999"/>
      <c r="AI5" s="999"/>
      <c r="AJ5" s="1012"/>
      <c r="AK5" s="999" t="s">
        <v>362</v>
      </c>
      <c r="AL5" s="999"/>
      <c r="AM5" s="999"/>
      <c r="AN5" s="999"/>
      <c r="AO5" s="1000"/>
      <c r="AP5" s="998" t="s">
        <v>363</v>
      </c>
      <c r="AQ5" s="999"/>
      <c r="AR5" s="999"/>
      <c r="AS5" s="999"/>
      <c r="AT5" s="1000"/>
      <c r="AU5" s="998" t="s">
        <v>364</v>
      </c>
      <c r="AV5" s="999"/>
      <c r="AW5" s="999"/>
      <c r="AX5" s="999"/>
      <c r="AY5" s="1012"/>
      <c r="AZ5" s="232"/>
      <c r="BA5" s="232"/>
      <c r="BB5" s="232"/>
      <c r="BC5" s="232"/>
      <c r="BD5" s="232"/>
      <c r="BE5" s="233"/>
      <c r="BF5" s="233"/>
      <c r="BG5" s="233"/>
      <c r="BH5" s="233"/>
      <c r="BI5" s="233"/>
      <c r="BJ5" s="233"/>
      <c r="BK5" s="233"/>
      <c r="BL5" s="233"/>
      <c r="BM5" s="233"/>
      <c r="BN5" s="233"/>
      <c r="BO5" s="233"/>
      <c r="BP5" s="233"/>
      <c r="BQ5" s="992" t="s">
        <v>365</v>
      </c>
      <c r="BR5" s="993"/>
      <c r="BS5" s="993"/>
      <c r="BT5" s="993"/>
      <c r="BU5" s="993"/>
      <c r="BV5" s="993"/>
      <c r="BW5" s="993"/>
      <c r="BX5" s="993"/>
      <c r="BY5" s="993"/>
      <c r="BZ5" s="993"/>
      <c r="CA5" s="993"/>
      <c r="CB5" s="993"/>
      <c r="CC5" s="993"/>
      <c r="CD5" s="993"/>
      <c r="CE5" s="993"/>
      <c r="CF5" s="993"/>
      <c r="CG5" s="994"/>
      <c r="CH5" s="998" t="s">
        <v>366</v>
      </c>
      <c r="CI5" s="999"/>
      <c r="CJ5" s="999"/>
      <c r="CK5" s="999"/>
      <c r="CL5" s="1000"/>
      <c r="CM5" s="998" t="s">
        <v>367</v>
      </c>
      <c r="CN5" s="999"/>
      <c r="CO5" s="999"/>
      <c r="CP5" s="999"/>
      <c r="CQ5" s="1000"/>
      <c r="CR5" s="998" t="s">
        <v>368</v>
      </c>
      <c r="CS5" s="999"/>
      <c r="CT5" s="999"/>
      <c r="CU5" s="999"/>
      <c r="CV5" s="1000"/>
      <c r="CW5" s="998" t="s">
        <v>369</v>
      </c>
      <c r="CX5" s="999"/>
      <c r="CY5" s="999"/>
      <c r="CZ5" s="999"/>
      <c r="DA5" s="1000"/>
      <c r="DB5" s="998" t="s">
        <v>370</v>
      </c>
      <c r="DC5" s="999"/>
      <c r="DD5" s="999"/>
      <c r="DE5" s="999"/>
      <c r="DF5" s="1000"/>
      <c r="DG5" s="1091" t="s">
        <v>371</v>
      </c>
      <c r="DH5" s="1092"/>
      <c r="DI5" s="1092"/>
      <c r="DJ5" s="1092"/>
      <c r="DK5" s="1093"/>
      <c r="DL5" s="1091" t="s">
        <v>372</v>
      </c>
      <c r="DM5" s="1092"/>
      <c r="DN5" s="1092"/>
      <c r="DO5" s="1092"/>
      <c r="DP5" s="1093"/>
      <c r="DQ5" s="998" t="s">
        <v>373</v>
      </c>
      <c r="DR5" s="999"/>
      <c r="DS5" s="999"/>
      <c r="DT5" s="999"/>
      <c r="DU5" s="1000"/>
      <c r="DV5" s="998" t="s">
        <v>364</v>
      </c>
      <c r="DW5" s="999"/>
      <c r="DX5" s="999"/>
      <c r="DY5" s="999"/>
      <c r="DZ5" s="1012"/>
      <c r="EA5" s="234"/>
    </row>
    <row r="6" spans="1:131" s="235"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08"/>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4"/>
      <c r="DH6" s="1095"/>
      <c r="DI6" s="1095"/>
      <c r="DJ6" s="1095"/>
      <c r="DK6" s="1096"/>
      <c r="DL6" s="1094"/>
      <c r="DM6" s="1095"/>
      <c r="DN6" s="1095"/>
      <c r="DO6" s="1095"/>
      <c r="DP6" s="1096"/>
      <c r="DQ6" s="1001"/>
      <c r="DR6" s="1002"/>
      <c r="DS6" s="1002"/>
      <c r="DT6" s="1002"/>
      <c r="DU6" s="1003"/>
      <c r="DV6" s="1001"/>
      <c r="DW6" s="1002"/>
      <c r="DX6" s="1002"/>
      <c r="DY6" s="1002"/>
      <c r="DZ6" s="1013"/>
      <c r="EA6" s="234"/>
    </row>
    <row r="7" spans="1:131" s="235" customFormat="1" ht="26.25" customHeight="1" thickTop="1" x14ac:dyDescent="0.15">
      <c r="A7" s="236">
        <v>1</v>
      </c>
      <c r="B7" s="1044" t="s">
        <v>374</v>
      </c>
      <c r="C7" s="1045"/>
      <c r="D7" s="1045"/>
      <c r="E7" s="1045"/>
      <c r="F7" s="1045"/>
      <c r="G7" s="1045"/>
      <c r="H7" s="1045"/>
      <c r="I7" s="1045"/>
      <c r="J7" s="1045"/>
      <c r="K7" s="1045"/>
      <c r="L7" s="1045"/>
      <c r="M7" s="1045"/>
      <c r="N7" s="1045"/>
      <c r="O7" s="1045"/>
      <c r="P7" s="1046"/>
      <c r="Q7" s="1081">
        <v>35145</v>
      </c>
      <c r="R7" s="1082"/>
      <c r="S7" s="1082"/>
      <c r="T7" s="1082"/>
      <c r="U7" s="1082"/>
      <c r="V7" s="1082">
        <v>33869</v>
      </c>
      <c r="W7" s="1082"/>
      <c r="X7" s="1082"/>
      <c r="Y7" s="1082"/>
      <c r="Z7" s="1082"/>
      <c r="AA7" s="1082">
        <v>1276</v>
      </c>
      <c r="AB7" s="1082"/>
      <c r="AC7" s="1082"/>
      <c r="AD7" s="1082"/>
      <c r="AE7" s="1083"/>
      <c r="AF7" s="1084">
        <v>1107</v>
      </c>
      <c r="AG7" s="1085"/>
      <c r="AH7" s="1085"/>
      <c r="AI7" s="1085"/>
      <c r="AJ7" s="1086"/>
      <c r="AK7" s="1087">
        <v>3688</v>
      </c>
      <c r="AL7" s="1088"/>
      <c r="AM7" s="1088"/>
      <c r="AN7" s="1088"/>
      <c r="AO7" s="1088"/>
      <c r="AP7" s="1088">
        <v>30344</v>
      </c>
      <c r="AQ7" s="1088"/>
      <c r="AR7" s="1088"/>
      <c r="AS7" s="1088"/>
      <c r="AT7" s="1088"/>
      <c r="AU7" s="1089"/>
      <c r="AV7" s="1089"/>
      <c r="AW7" s="1089"/>
      <c r="AX7" s="1089"/>
      <c r="AY7" s="1090"/>
      <c r="AZ7" s="232"/>
      <c r="BA7" s="232"/>
      <c r="BB7" s="232"/>
      <c r="BC7" s="232"/>
      <c r="BD7" s="232"/>
      <c r="BE7" s="233"/>
      <c r="BF7" s="233"/>
      <c r="BG7" s="233"/>
      <c r="BH7" s="233"/>
      <c r="BI7" s="233"/>
      <c r="BJ7" s="233"/>
      <c r="BK7" s="233"/>
      <c r="BL7" s="233"/>
      <c r="BM7" s="233"/>
      <c r="BN7" s="233"/>
      <c r="BO7" s="233"/>
      <c r="BP7" s="233"/>
      <c r="BQ7" s="236">
        <v>1</v>
      </c>
      <c r="BR7" s="237"/>
      <c r="BS7" s="1109" t="s">
        <v>561</v>
      </c>
      <c r="BT7" s="1110"/>
      <c r="BU7" s="1110"/>
      <c r="BV7" s="1110"/>
      <c r="BW7" s="1110"/>
      <c r="BX7" s="1110"/>
      <c r="BY7" s="1110"/>
      <c r="BZ7" s="1110"/>
      <c r="CA7" s="1110"/>
      <c r="CB7" s="1110"/>
      <c r="CC7" s="1110"/>
      <c r="CD7" s="1110"/>
      <c r="CE7" s="1110"/>
      <c r="CF7" s="1110"/>
      <c r="CG7" s="1112"/>
      <c r="CH7" s="1097">
        <v>2</v>
      </c>
      <c r="CI7" s="1098"/>
      <c r="CJ7" s="1098"/>
      <c r="CK7" s="1098"/>
      <c r="CL7" s="1099"/>
      <c r="CM7" s="1097">
        <v>27</v>
      </c>
      <c r="CN7" s="1098"/>
      <c r="CO7" s="1098"/>
      <c r="CP7" s="1098"/>
      <c r="CQ7" s="1099"/>
      <c r="CR7" s="1097">
        <v>5</v>
      </c>
      <c r="CS7" s="1098"/>
      <c r="CT7" s="1098"/>
      <c r="CU7" s="1098"/>
      <c r="CV7" s="1099"/>
      <c r="CW7" s="1097" t="s">
        <v>571</v>
      </c>
      <c r="CX7" s="1098"/>
      <c r="CY7" s="1098"/>
      <c r="CZ7" s="1098"/>
      <c r="DA7" s="1099"/>
      <c r="DB7" s="1097" t="s">
        <v>490</v>
      </c>
      <c r="DC7" s="1098"/>
      <c r="DD7" s="1098"/>
      <c r="DE7" s="1098"/>
      <c r="DF7" s="1099"/>
      <c r="DG7" s="1097" t="s">
        <v>490</v>
      </c>
      <c r="DH7" s="1098"/>
      <c r="DI7" s="1098"/>
      <c r="DJ7" s="1098"/>
      <c r="DK7" s="1099"/>
      <c r="DL7" s="1097" t="s">
        <v>490</v>
      </c>
      <c r="DM7" s="1098"/>
      <c r="DN7" s="1098"/>
      <c r="DO7" s="1098"/>
      <c r="DP7" s="1099"/>
      <c r="DQ7" s="1097" t="s">
        <v>490</v>
      </c>
      <c r="DR7" s="1098"/>
      <c r="DS7" s="1098"/>
      <c r="DT7" s="1098"/>
      <c r="DU7" s="1099"/>
      <c r="DV7" s="1109"/>
      <c r="DW7" s="1110"/>
      <c r="DX7" s="1110"/>
      <c r="DY7" s="1110"/>
      <c r="DZ7" s="1111"/>
      <c r="EA7" s="234"/>
    </row>
    <row r="8" spans="1:131" s="235" customFormat="1" ht="26.25" customHeight="1" x14ac:dyDescent="0.15">
      <c r="A8" s="238">
        <v>2</v>
      </c>
      <c r="B8" s="1027"/>
      <c r="C8" s="1028"/>
      <c r="D8" s="1028"/>
      <c r="E8" s="1028"/>
      <c r="F8" s="1028"/>
      <c r="G8" s="1028"/>
      <c r="H8" s="1028"/>
      <c r="I8" s="1028"/>
      <c r="J8" s="1028"/>
      <c r="K8" s="1028"/>
      <c r="L8" s="1028"/>
      <c r="M8" s="1028"/>
      <c r="N8" s="1028"/>
      <c r="O8" s="1028"/>
      <c r="P8" s="1029"/>
      <c r="Q8" s="1035"/>
      <c r="R8" s="1036"/>
      <c r="S8" s="1036"/>
      <c r="T8" s="1036"/>
      <c r="U8" s="1036"/>
      <c r="V8" s="1036"/>
      <c r="W8" s="1036"/>
      <c r="X8" s="1036"/>
      <c r="Y8" s="1036"/>
      <c r="Z8" s="1036"/>
      <c r="AA8" s="1036"/>
      <c r="AB8" s="1036"/>
      <c r="AC8" s="1036"/>
      <c r="AD8" s="1036"/>
      <c r="AE8" s="1037"/>
      <c r="AF8" s="1032"/>
      <c r="AG8" s="1033"/>
      <c r="AH8" s="1033"/>
      <c r="AI8" s="1033"/>
      <c r="AJ8" s="1034"/>
      <c r="AK8" s="1077"/>
      <c r="AL8" s="1078"/>
      <c r="AM8" s="1078"/>
      <c r="AN8" s="1078"/>
      <c r="AO8" s="1078"/>
      <c r="AP8" s="1078"/>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89" t="s">
        <v>562</v>
      </c>
      <c r="BT8" s="990"/>
      <c r="BU8" s="990"/>
      <c r="BV8" s="990"/>
      <c r="BW8" s="990"/>
      <c r="BX8" s="990"/>
      <c r="BY8" s="990"/>
      <c r="BZ8" s="990"/>
      <c r="CA8" s="990"/>
      <c r="CB8" s="990"/>
      <c r="CC8" s="990"/>
      <c r="CD8" s="990"/>
      <c r="CE8" s="990"/>
      <c r="CF8" s="990"/>
      <c r="CG8" s="1011"/>
      <c r="CH8" s="986">
        <v>2</v>
      </c>
      <c r="CI8" s="987"/>
      <c r="CJ8" s="987"/>
      <c r="CK8" s="987"/>
      <c r="CL8" s="988"/>
      <c r="CM8" s="986">
        <v>17</v>
      </c>
      <c r="CN8" s="987"/>
      <c r="CO8" s="987"/>
      <c r="CP8" s="987"/>
      <c r="CQ8" s="988"/>
      <c r="CR8" s="986">
        <v>5</v>
      </c>
      <c r="CS8" s="987"/>
      <c r="CT8" s="987"/>
      <c r="CU8" s="987"/>
      <c r="CV8" s="988"/>
      <c r="CW8" s="986">
        <v>1</v>
      </c>
      <c r="CX8" s="987"/>
      <c r="CY8" s="987"/>
      <c r="CZ8" s="987"/>
      <c r="DA8" s="988"/>
      <c r="DB8" s="986" t="s">
        <v>490</v>
      </c>
      <c r="DC8" s="987"/>
      <c r="DD8" s="987"/>
      <c r="DE8" s="987"/>
      <c r="DF8" s="988"/>
      <c r="DG8" s="986" t="s">
        <v>490</v>
      </c>
      <c r="DH8" s="987"/>
      <c r="DI8" s="987"/>
      <c r="DJ8" s="987"/>
      <c r="DK8" s="988"/>
      <c r="DL8" s="986" t="s">
        <v>490</v>
      </c>
      <c r="DM8" s="987"/>
      <c r="DN8" s="987"/>
      <c r="DO8" s="987"/>
      <c r="DP8" s="988"/>
      <c r="DQ8" s="986" t="s">
        <v>490</v>
      </c>
      <c r="DR8" s="987"/>
      <c r="DS8" s="987"/>
      <c r="DT8" s="987"/>
      <c r="DU8" s="988"/>
      <c r="DV8" s="989"/>
      <c r="DW8" s="990"/>
      <c r="DX8" s="990"/>
      <c r="DY8" s="990"/>
      <c r="DZ8" s="991"/>
      <c r="EA8" s="234"/>
    </row>
    <row r="9" spans="1:131" s="235" customFormat="1" ht="26.25" customHeight="1" x14ac:dyDescent="0.15">
      <c r="A9" s="238">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89" t="s">
        <v>563</v>
      </c>
      <c r="BT9" s="990"/>
      <c r="BU9" s="990"/>
      <c r="BV9" s="990"/>
      <c r="BW9" s="990"/>
      <c r="BX9" s="990"/>
      <c r="BY9" s="990"/>
      <c r="BZ9" s="990"/>
      <c r="CA9" s="990"/>
      <c r="CB9" s="990"/>
      <c r="CC9" s="990"/>
      <c r="CD9" s="990"/>
      <c r="CE9" s="990"/>
      <c r="CF9" s="990"/>
      <c r="CG9" s="1011"/>
      <c r="CH9" s="986">
        <v>4</v>
      </c>
      <c r="CI9" s="987"/>
      <c r="CJ9" s="987"/>
      <c r="CK9" s="987"/>
      <c r="CL9" s="988"/>
      <c r="CM9" s="986">
        <v>75</v>
      </c>
      <c r="CN9" s="987"/>
      <c r="CO9" s="987"/>
      <c r="CP9" s="987"/>
      <c r="CQ9" s="988"/>
      <c r="CR9" s="986">
        <v>25</v>
      </c>
      <c r="CS9" s="987"/>
      <c r="CT9" s="987"/>
      <c r="CU9" s="987"/>
      <c r="CV9" s="988"/>
      <c r="CW9" s="986">
        <v>2</v>
      </c>
      <c r="CX9" s="987"/>
      <c r="CY9" s="987"/>
      <c r="CZ9" s="987"/>
      <c r="DA9" s="988"/>
      <c r="DB9" s="986" t="s">
        <v>490</v>
      </c>
      <c r="DC9" s="987"/>
      <c r="DD9" s="987"/>
      <c r="DE9" s="987"/>
      <c r="DF9" s="988"/>
      <c r="DG9" s="986" t="s">
        <v>490</v>
      </c>
      <c r="DH9" s="987"/>
      <c r="DI9" s="987"/>
      <c r="DJ9" s="987"/>
      <c r="DK9" s="988"/>
      <c r="DL9" s="986" t="s">
        <v>490</v>
      </c>
      <c r="DM9" s="987"/>
      <c r="DN9" s="987"/>
      <c r="DO9" s="987"/>
      <c r="DP9" s="988"/>
      <c r="DQ9" s="986" t="s">
        <v>490</v>
      </c>
      <c r="DR9" s="987"/>
      <c r="DS9" s="987"/>
      <c r="DT9" s="987"/>
      <c r="DU9" s="988"/>
      <c r="DV9" s="989"/>
      <c r="DW9" s="990"/>
      <c r="DX9" s="990"/>
      <c r="DY9" s="990"/>
      <c r="DZ9" s="991"/>
      <c r="EA9" s="234"/>
    </row>
    <row r="10" spans="1:131" s="235" customFormat="1" ht="26.25" customHeight="1" x14ac:dyDescent="0.15">
      <c r="A10" s="238">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89" t="s">
        <v>564</v>
      </c>
      <c r="BT10" s="990"/>
      <c r="BU10" s="990"/>
      <c r="BV10" s="990"/>
      <c r="BW10" s="990"/>
      <c r="BX10" s="990"/>
      <c r="BY10" s="990"/>
      <c r="BZ10" s="990"/>
      <c r="CA10" s="990"/>
      <c r="CB10" s="990"/>
      <c r="CC10" s="990"/>
      <c r="CD10" s="990"/>
      <c r="CE10" s="990"/>
      <c r="CF10" s="990"/>
      <c r="CG10" s="1011"/>
      <c r="CH10" s="986">
        <v>0</v>
      </c>
      <c r="CI10" s="987"/>
      <c r="CJ10" s="987"/>
      <c r="CK10" s="987"/>
      <c r="CL10" s="988"/>
      <c r="CM10" s="986">
        <v>4</v>
      </c>
      <c r="CN10" s="987"/>
      <c r="CO10" s="987"/>
      <c r="CP10" s="987"/>
      <c r="CQ10" s="988"/>
      <c r="CR10" s="986">
        <v>7</v>
      </c>
      <c r="CS10" s="987"/>
      <c r="CT10" s="987"/>
      <c r="CU10" s="987"/>
      <c r="CV10" s="988"/>
      <c r="CW10" s="986" t="s">
        <v>571</v>
      </c>
      <c r="CX10" s="987"/>
      <c r="CY10" s="987"/>
      <c r="CZ10" s="987"/>
      <c r="DA10" s="988"/>
      <c r="DB10" s="986" t="s">
        <v>490</v>
      </c>
      <c r="DC10" s="987"/>
      <c r="DD10" s="987"/>
      <c r="DE10" s="987"/>
      <c r="DF10" s="988"/>
      <c r="DG10" s="986" t="s">
        <v>490</v>
      </c>
      <c r="DH10" s="987"/>
      <c r="DI10" s="987"/>
      <c r="DJ10" s="987"/>
      <c r="DK10" s="988"/>
      <c r="DL10" s="986" t="s">
        <v>490</v>
      </c>
      <c r="DM10" s="987"/>
      <c r="DN10" s="987"/>
      <c r="DO10" s="987"/>
      <c r="DP10" s="988"/>
      <c r="DQ10" s="986" t="s">
        <v>490</v>
      </c>
      <c r="DR10" s="987"/>
      <c r="DS10" s="987"/>
      <c r="DT10" s="987"/>
      <c r="DU10" s="988"/>
      <c r="DV10" s="989"/>
      <c r="DW10" s="990"/>
      <c r="DX10" s="990"/>
      <c r="DY10" s="990"/>
      <c r="DZ10" s="991"/>
      <c r="EA10" s="234"/>
    </row>
    <row r="11" spans="1:131" s="235" customFormat="1" ht="26.25" customHeight="1" x14ac:dyDescent="0.15">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89" t="s">
        <v>565</v>
      </c>
      <c r="BT11" s="990"/>
      <c r="BU11" s="990"/>
      <c r="BV11" s="990"/>
      <c r="BW11" s="990"/>
      <c r="BX11" s="990"/>
      <c r="BY11" s="990"/>
      <c r="BZ11" s="990"/>
      <c r="CA11" s="990"/>
      <c r="CB11" s="990"/>
      <c r="CC11" s="990"/>
      <c r="CD11" s="990"/>
      <c r="CE11" s="990"/>
      <c r="CF11" s="990"/>
      <c r="CG11" s="1011"/>
      <c r="CH11" s="986">
        <v>13</v>
      </c>
      <c r="CI11" s="987"/>
      <c r="CJ11" s="987"/>
      <c r="CK11" s="987"/>
      <c r="CL11" s="988"/>
      <c r="CM11" s="986" t="s">
        <v>569</v>
      </c>
      <c r="CN11" s="987"/>
      <c r="CO11" s="987"/>
      <c r="CP11" s="987"/>
      <c r="CQ11" s="988"/>
      <c r="CR11" s="986">
        <v>90</v>
      </c>
      <c r="CS11" s="987"/>
      <c r="CT11" s="987"/>
      <c r="CU11" s="987"/>
      <c r="CV11" s="988"/>
      <c r="CW11" s="986">
        <v>9</v>
      </c>
      <c r="CX11" s="987"/>
      <c r="CY11" s="987"/>
      <c r="CZ11" s="987"/>
      <c r="DA11" s="988"/>
      <c r="DB11" s="986" t="s">
        <v>490</v>
      </c>
      <c r="DC11" s="987"/>
      <c r="DD11" s="987"/>
      <c r="DE11" s="987"/>
      <c r="DF11" s="988"/>
      <c r="DG11" s="986" t="s">
        <v>490</v>
      </c>
      <c r="DH11" s="987"/>
      <c r="DI11" s="987"/>
      <c r="DJ11" s="987"/>
      <c r="DK11" s="988"/>
      <c r="DL11" s="986" t="s">
        <v>490</v>
      </c>
      <c r="DM11" s="987"/>
      <c r="DN11" s="987"/>
      <c r="DO11" s="987"/>
      <c r="DP11" s="988"/>
      <c r="DQ11" s="986" t="s">
        <v>490</v>
      </c>
      <c r="DR11" s="987"/>
      <c r="DS11" s="987"/>
      <c r="DT11" s="987"/>
      <c r="DU11" s="988"/>
      <c r="DV11" s="989"/>
      <c r="DW11" s="990"/>
      <c r="DX11" s="990"/>
      <c r="DY11" s="990"/>
      <c r="DZ11" s="991"/>
      <c r="EA11" s="234"/>
    </row>
    <row r="12" spans="1:131" s="235" customFormat="1" ht="26.25" customHeight="1" x14ac:dyDescent="0.15">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89" t="s">
        <v>566</v>
      </c>
      <c r="BT12" s="990"/>
      <c r="BU12" s="990"/>
      <c r="BV12" s="990"/>
      <c r="BW12" s="990"/>
      <c r="BX12" s="990"/>
      <c r="BY12" s="990"/>
      <c r="BZ12" s="990"/>
      <c r="CA12" s="990"/>
      <c r="CB12" s="990"/>
      <c r="CC12" s="990"/>
      <c r="CD12" s="990"/>
      <c r="CE12" s="990"/>
      <c r="CF12" s="990"/>
      <c r="CG12" s="1011"/>
      <c r="CH12" s="986" t="s">
        <v>570</v>
      </c>
      <c r="CI12" s="987"/>
      <c r="CJ12" s="987"/>
      <c r="CK12" s="987"/>
      <c r="CL12" s="988"/>
      <c r="CM12" s="986">
        <v>70</v>
      </c>
      <c r="CN12" s="987"/>
      <c r="CO12" s="987"/>
      <c r="CP12" s="987"/>
      <c r="CQ12" s="988"/>
      <c r="CR12" s="986">
        <v>51</v>
      </c>
      <c r="CS12" s="987"/>
      <c r="CT12" s="987"/>
      <c r="CU12" s="987"/>
      <c r="CV12" s="988"/>
      <c r="CW12" s="986">
        <v>2</v>
      </c>
      <c r="CX12" s="987"/>
      <c r="CY12" s="987"/>
      <c r="CZ12" s="987"/>
      <c r="DA12" s="988"/>
      <c r="DB12" s="986" t="s">
        <v>490</v>
      </c>
      <c r="DC12" s="987"/>
      <c r="DD12" s="987"/>
      <c r="DE12" s="987"/>
      <c r="DF12" s="988"/>
      <c r="DG12" s="986" t="s">
        <v>490</v>
      </c>
      <c r="DH12" s="987"/>
      <c r="DI12" s="987"/>
      <c r="DJ12" s="987"/>
      <c r="DK12" s="988"/>
      <c r="DL12" s="986" t="s">
        <v>490</v>
      </c>
      <c r="DM12" s="987"/>
      <c r="DN12" s="987"/>
      <c r="DO12" s="987"/>
      <c r="DP12" s="988"/>
      <c r="DQ12" s="986" t="s">
        <v>490</v>
      </c>
      <c r="DR12" s="987"/>
      <c r="DS12" s="987"/>
      <c r="DT12" s="987"/>
      <c r="DU12" s="988"/>
      <c r="DV12" s="989"/>
      <c r="DW12" s="990"/>
      <c r="DX12" s="990"/>
      <c r="DY12" s="990"/>
      <c r="DZ12" s="991"/>
      <c r="EA12" s="234"/>
    </row>
    <row r="13" spans="1:131" s="235" customFormat="1" ht="26.25" customHeight="1" x14ac:dyDescent="0.15">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89" t="s">
        <v>567</v>
      </c>
      <c r="BT13" s="990"/>
      <c r="BU13" s="990"/>
      <c r="BV13" s="990"/>
      <c r="BW13" s="990"/>
      <c r="BX13" s="990"/>
      <c r="BY13" s="990"/>
      <c r="BZ13" s="990"/>
      <c r="CA13" s="990"/>
      <c r="CB13" s="990"/>
      <c r="CC13" s="990"/>
      <c r="CD13" s="990"/>
      <c r="CE13" s="990"/>
      <c r="CF13" s="990"/>
      <c r="CG13" s="1011"/>
      <c r="CH13" s="986">
        <v>0</v>
      </c>
      <c r="CI13" s="987"/>
      <c r="CJ13" s="987"/>
      <c r="CK13" s="987"/>
      <c r="CL13" s="988"/>
      <c r="CM13" s="986">
        <v>2</v>
      </c>
      <c r="CN13" s="987"/>
      <c r="CO13" s="987"/>
      <c r="CP13" s="987"/>
      <c r="CQ13" s="988"/>
      <c r="CR13" s="986">
        <v>10</v>
      </c>
      <c r="CS13" s="987"/>
      <c r="CT13" s="987"/>
      <c r="CU13" s="987"/>
      <c r="CV13" s="988"/>
      <c r="CW13" s="986" t="s">
        <v>551</v>
      </c>
      <c r="CX13" s="987"/>
      <c r="CY13" s="987"/>
      <c r="CZ13" s="987"/>
      <c r="DA13" s="988"/>
      <c r="DB13" s="986" t="s">
        <v>490</v>
      </c>
      <c r="DC13" s="987"/>
      <c r="DD13" s="987"/>
      <c r="DE13" s="987"/>
      <c r="DF13" s="988"/>
      <c r="DG13" s="986" t="s">
        <v>490</v>
      </c>
      <c r="DH13" s="987"/>
      <c r="DI13" s="987"/>
      <c r="DJ13" s="987"/>
      <c r="DK13" s="988"/>
      <c r="DL13" s="986" t="s">
        <v>490</v>
      </c>
      <c r="DM13" s="987"/>
      <c r="DN13" s="987"/>
      <c r="DO13" s="987"/>
      <c r="DP13" s="988"/>
      <c r="DQ13" s="986" t="s">
        <v>490</v>
      </c>
      <c r="DR13" s="987"/>
      <c r="DS13" s="987"/>
      <c r="DT13" s="987"/>
      <c r="DU13" s="988"/>
      <c r="DV13" s="989"/>
      <c r="DW13" s="990"/>
      <c r="DX13" s="990"/>
      <c r="DY13" s="990"/>
      <c r="DZ13" s="991"/>
      <c r="EA13" s="234"/>
    </row>
    <row r="14" spans="1:131" s="235" customFormat="1" ht="26.25" customHeight="1" x14ac:dyDescent="0.15">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89" t="s">
        <v>568</v>
      </c>
      <c r="BT14" s="990"/>
      <c r="BU14" s="990"/>
      <c r="BV14" s="990"/>
      <c r="BW14" s="990"/>
      <c r="BX14" s="990"/>
      <c r="BY14" s="990"/>
      <c r="BZ14" s="990"/>
      <c r="CA14" s="990"/>
      <c r="CB14" s="990"/>
      <c r="CC14" s="990"/>
      <c r="CD14" s="990"/>
      <c r="CE14" s="990"/>
      <c r="CF14" s="990"/>
      <c r="CG14" s="1011"/>
      <c r="CH14" s="986">
        <v>162</v>
      </c>
      <c r="CI14" s="987"/>
      <c r="CJ14" s="987"/>
      <c r="CK14" s="987"/>
      <c r="CL14" s="988"/>
      <c r="CM14" s="986">
        <v>245</v>
      </c>
      <c r="CN14" s="987"/>
      <c r="CO14" s="987"/>
      <c r="CP14" s="987"/>
      <c r="CQ14" s="988"/>
      <c r="CR14" s="986">
        <v>7</v>
      </c>
      <c r="CS14" s="987"/>
      <c r="CT14" s="987"/>
      <c r="CU14" s="987"/>
      <c r="CV14" s="988"/>
      <c r="CW14" s="986">
        <v>609</v>
      </c>
      <c r="CX14" s="987"/>
      <c r="CY14" s="987"/>
      <c r="CZ14" s="987"/>
      <c r="DA14" s="988"/>
      <c r="DB14" s="986" t="s">
        <v>490</v>
      </c>
      <c r="DC14" s="987"/>
      <c r="DD14" s="987"/>
      <c r="DE14" s="987"/>
      <c r="DF14" s="988"/>
      <c r="DG14" s="986" t="s">
        <v>490</v>
      </c>
      <c r="DH14" s="987"/>
      <c r="DI14" s="987"/>
      <c r="DJ14" s="987"/>
      <c r="DK14" s="988"/>
      <c r="DL14" s="986" t="s">
        <v>490</v>
      </c>
      <c r="DM14" s="987"/>
      <c r="DN14" s="987"/>
      <c r="DO14" s="987"/>
      <c r="DP14" s="988"/>
      <c r="DQ14" s="986" t="s">
        <v>490</v>
      </c>
      <c r="DR14" s="987"/>
      <c r="DS14" s="987"/>
      <c r="DT14" s="987"/>
      <c r="DU14" s="988"/>
      <c r="DV14" s="989"/>
      <c r="DW14" s="990"/>
      <c r="DX14" s="990"/>
      <c r="DY14" s="990"/>
      <c r="DZ14" s="991"/>
      <c r="EA14" s="234"/>
    </row>
    <row r="15" spans="1:131" s="235" customFormat="1" ht="26.25" customHeight="1" x14ac:dyDescent="0.15">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4"/>
    </row>
    <row r="16" spans="1:131" s="235" customFormat="1" ht="26.25" customHeight="1" x14ac:dyDescent="0.15">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4"/>
    </row>
    <row r="17" spans="1:131" s="235" customFormat="1" ht="26.25" customHeight="1" x14ac:dyDescent="0.15">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4"/>
    </row>
    <row r="18" spans="1:131" s="235" customFormat="1" ht="26.25" customHeight="1" x14ac:dyDescent="0.15">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4"/>
    </row>
    <row r="19" spans="1:131" s="235" customFormat="1" ht="26.25" customHeight="1" x14ac:dyDescent="0.15">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customHeight="1" x14ac:dyDescent="0.15">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customHeight="1" thickBot="1" x14ac:dyDescent="0.2">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x14ac:dyDescent="0.15">
      <c r="A22" s="238">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375</v>
      </c>
      <c r="BA22" s="1025"/>
      <c r="BB22" s="1025"/>
      <c r="BC22" s="1025"/>
      <c r="BD22" s="1026"/>
      <c r="BE22" s="233"/>
      <c r="BF22" s="233"/>
      <c r="BG22" s="233"/>
      <c r="BH22" s="233"/>
      <c r="BI22" s="233"/>
      <c r="BJ22" s="233"/>
      <c r="BK22" s="233"/>
      <c r="BL22" s="233"/>
      <c r="BM22" s="233"/>
      <c r="BN22" s="233"/>
      <c r="BO22" s="233"/>
      <c r="BP22" s="233"/>
      <c r="BQ22" s="238">
        <v>16</v>
      </c>
      <c r="BR22" s="239"/>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4">
        <v>35115</v>
      </c>
      <c r="R23" s="1058"/>
      <c r="S23" s="1058"/>
      <c r="T23" s="1058"/>
      <c r="U23" s="1058"/>
      <c r="V23" s="1058">
        <v>33839</v>
      </c>
      <c r="W23" s="1058"/>
      <c r="X23" s="1058"/>
      <c r="Y23" s="1058"/>
      <c r="Z23" s="1058"/>
      <c r="AA23" s="1058">
        <v>1276</v>
      </c>
      <c r="AB23" s="1058"/>
      <c r="AC23" s="1058"/>
      <c r="AD23" s="1058"/>
      <c r="AE23" s="1065"/>
      <c r="AF23" s="1066">
        <v>1107</v>
      </c>
      <c r="AG23" s="1058"/>
      <c r="AH23" s="1058"/>
      <c r="AI23" s="1058"/>
      <c r="AJ23" s="1067"/>
      <c r="AK23" s="1068"/>
      <c r="AL23" s="1069"/>
      <c r="AM23" s="1069"/>
      <c r="AN23" s="1069"/>
      <c r="AO23" s="1069"/>
      <c r="AP23" s="1058">
        <v>30344</v>
      </c>
      <c r="AQ23" s="1058"/>
      <c r="AR23" s="1058"/>
      <c r="AS23" s="1058"/>
      <c r="AT23" s="1058"/>
      <c r="AU23" s="1059"/>
      <c r="AV23" s="1059"/>
      <c r="AW23" s="1059"/>
      <c r="AX23" s="1059"/>
      <c r="AY23" s="1060"/>
      <c r="AZ23" s="1061" t="s">
        <v>122</v>
      </c>
      <c r="BA23" s="1062"/>
      <c r="BB23" s="1062"/>
      <c r="BC23" s="1062"/>
      <c r="BD23" s="1063"/>
      <c r="BE23" s="233"/>
      <c r="BF23" s="233"/>
      <c r="BG23" s="233"/>
      <c r="BH23" s="233"/>
      <c r="BI23" s="233"/>
      <c r="BJ23" s="233"/>
      <c r="BK23" s="233"/>
      <c r="BL23" s="233"/>
      <c r="BM23" s="233"/>
      <c r="BN23" s="233"/>
      <c r="BO23" s="233"/>
      <c r="BP23" s="233"/>
      <c r="BQ23" s="238">
        <v>17</v>
      </c>
      <c r="BR23" s="239"/>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x14ac:dyDescent="0.15">
      <c r="A24" s="1057" t="s">
        <v>378</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4"/>
    </row>
    <row r="25" spans="1:131" ht="26.25" customHeight="1" thickBot="1" x14ac:dyDescent="0.2">
      <c r="A25" s="1056" t="s">
        <v>379</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x14ac:dyDescent="0.15">
      <c r="A26" s="992" t="s">
        <v>357</v>
      </c>
      <c r="B26" s="993"/>
      <c r="C26" s="993"/>
      <c r="D26" s="993"/>
      <c r="E26" s="993"/>
      <c r="F26" s="993"/>
      <c r="G26" s="993"/>
      <c r="H26" s="993"/>
      <c r="I26" s="993"/>
      <c r="J26" s="993"/>
      <c r="K26" s="993"/>
      <c r="L26" s="993"/>
      <c r="M26" s="993"/>
      <c r="N26" s="993"/>
      <c r="O26" s="993"/>
      <c r="P26" s="994"/>
      <c r="Q26" s="998" t="s">
        <v>380</v>
      </c>
      <c r="R26" s="999"/>
      <c r="S26" s="999"/>
      <c r="T26" s="999"/>
      <c r="U26" s="1000"/>
      <c r="V26" s="998" t="s">
        <v>381</v>
      </c>
      <c r="W26" s="999"/>
      <c r="X26" s="999"/>
      <c r="Y26" s="999"/>
      <c r="Z26" s="1000"/>
      <c r="AA26" s="998" t="s">
        <v>382</v>
      </c>
      <c r="AB26" s="999"/>
      <c r="AC26" s="999"/>
      <c r="AD26" s="999"/>
      <c r="AE26" s="999"/>
      <c r="AF26" s="1052" t="s">
        <v>383</v>
      </c>
      <c r="AG26" s="1005"/>
      <c r="AH26" s="1005"/>
      <c r="AI26" s="1005"/>
      <c r="AJ26" s="1053"/>
      <c r="AK26" s="999" t="s">
        <v>384</v>
      </c>
      <c r="AL26" s="999"/>
      <c r="AM26" s="999"/>
      <c r="AN26" s="999"/>
      <c r="AO26" s="1000"/>
      <c r="AP26" s="998" t="s">
        <v>385</v>
      </c>
      <c r="AQ26" s="999"/>
      <c r="AR26" s="999"/>
      <c r="AS26" s="999"/>
      <c r="AT26" s="1000"/>
      <c r="AU26" s="998" t="s">
        <v>386</v>
      </c>
      <c r="AV26" s="999"/>
      <c r="AW26" s="999"/>
      <c r="AX26" s="999"/>
      <c r="AY26" s="1000"/>
      <c r="AZ26" s="998" t="s">
        <v>387</v>
      </c>
      <c r="BA26" s="999"/>
      <c r="BB26" s="999"/>
      <c r="BC26" s="999"/>
      <c r="BD26" s="1000"/>
      <c r="BE26" s="998" t="s">
        <v>364</v>
      </c>
      <c r="BF26" s="999"/>
      <c r="BG26" s="999"/>
      <c r="BH26" s="999"/>
      <c r="BI26" s="1012"/>
      <c r="BJ26" s="232"/>
      <c r="BK26" s="232"/>
      <c r="BL26" s="232"/>
      <c r="BM26" s="232"/>
      <c r="BN26" s="232"/>
      <c r="BO26" s="241"/>
      <c r="BP26" s="241"/>
      <c r="BQ26" s="238">
        <v>20</v>
      </c>
      <c r="BR26" s="239"/>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x14ac:dyDescent="0.15">
      <c r="A28" s="242">
        <v>1</v>
      </c>
      <c r="B28" s="1044" t="s">
        <v>388</v>
      </c>
      <c r="C28" s="1045"/>
      <c r="D28" s="1045"/>
      <c r="E28" s="1045"/>
      <c r="F28" s="1045"/>
      <c r="G28" s="1045"/>
      <c r="H28" s="1045"/>
      <c r="I28" s="1045"/>
      <c r="J28" s="1045"/>
      <c r="K28" s="1045"/>
      <c r="L28" s="1045"/>
      <c r="M28" s="1045"/>
      <c r="N28" s="1045"/>
      <c r="O28" s="1045"/>
      <c r="P28" s="1046"/>
      <c r="Q28" s="1047">
        <v>3306</v>
      </c>
      <c r="R28" s="1048"/>
      <c r="S28" s="1048"/>
      <c r="T28" s="1048"/>
      <c r="U28" s="1048"/>
      <c r="V28" s="1048">
        <v>3282</v>
      </c>
      <c r="W28" s="1048"/>
      <c r="X28" s="1048"/>
      <c r="Y28" s="1048"/>
      <c r="Z28" s="1048"/>
      <c r="AA28" s="1048">
        <v>25</v>
      </c>
      <c r="AB28" s="1048"/>
      <c r="AC28" s="1048"/>
      <c r="AD28" s="1048"/>
      <c r="AE28" s="1049"/>
      <c r="AF28" s="1050">
        <v>25</v>
      </c>
      <c r="AG28" s="1048"/>
      <c r="AH28" s="1048"/>
      <c r="AI28" s="1048"/>
      <c r="AJ28" s="1051"/>
      <c r="AK28" s="1039">
        <v>226</v>
      </c>
      <c r="AL28" s="1040"/>
      <c r="AM28" s="1040"/>
      <c r="AN28" s="1040"/>
      <c r="AO28" s="1040"/>
      <c r="AP28" s="1040" t="s">
        <v>552</v>
      </c>
      <c r="AQ28" s="1040"/>
      <c r="AR28" s="1040"/>
      <c r="AS28" s="1040"/>
      <c r="AT28" s="1040"/>
      <c r="AU28" s="1040" t="s">
        <v>552</v>
      </c>
      <c r="AV28" s="1040"/>
      <c r="AW28" s="1040"/>
      <c r="AX28" s="1040"/>
      <c r="AY28" s="1040"/>
      <c r="AZ28" s="1041" t="s">
        <v>552</v>
      </c>
      <c r="BA28" s="1041"/>
      <c r="BB28" s="1041"/>
      <c r="BC28" s="1041"/>
      <c r="BD28" s="1041"/>
      <c r="BE28" s="1042"/>
      <c r="BF28" s="1042"/>
      <c r="BG28" s="1042"/>
      <c r="BH28" s="1042"/>
      <c r="BI28" s="1043"/>
      <c r="BJ28" s="232"/>
      <c r="BK28" s="232"/>
      <c r="BL28" s="232"/>
      <c r="BM28" s="232"/>
      <c r="BN28" s="232"/>
      <c r="BO28" s="241"/>
      <c r="BP28" s="241"/>
      <c r="BQ28" s="238">
        <v>22</v>
      </c>
      <c r="BR28" s="239"/>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x14ac:dyDescent="0.15">
      <c r="A29" s="242">
        <v>2</v>
      </c>
      <c r="B29" s="1027" t="s">
        <v>389</v>
      </c>
      <c r="C29" s="1028"/>
      <c r="D29" s="1028"/>
      <c r="E29" s="1028"/>
      <c r="F29" s="1028"/>
      <c r="G29" s="1028"/>
      <c r="H29" s="1028"/>
      <c r="I29" s="1028"/>
      <c r="J29" s="1028"/>
      <c r="K29" s="1028"/>
      <c r="L29" s="1028"/>
      <c r="M29" s="1028"/>
      <c r="N29" s="1028"/>
      <c r="O29" s="1028"/>
      <c r="P29" s="1029"/>
      <c r="Q29" s="1035">
        <v>181</v>
      </c>
      <c r="R29" s="1036"/>
      <c r="S29" s="1036"/>
      <c r="T29" s="1036"/>
      <c r="U29" s="1036"/>
      <c r="V29" s="1036">
        <v>180</v>
      </c>
      <c r="W29" s="1036"/>
      <c r="X29" s="1036"/>
      <c r="Y29" s="1036"/>
      <c r="Z29" s="1036"/>
      <c r="AA29" s="1036">
        <v>1</v>
      </c>
      <c r="AB29" s="1036"/>
      <c r="AC29" s="1036"/>
      <c r="AD29" s="1036"/>
      <c r="AE29" s="1037"/>
      <c r="AF29" s="1032">
        <v>1</v>
      </c>
      <c r="AG29" s="1033"/>
      <c r="AH29" s="1033"/>
      <c r="AI29" s="1033"/>
      <c r="AJ29" s="1034"/>
      <c r="AK29" s="980">
        <v>161</v>
      </c>
      <c r="AL29" s="971"/>
      <c r="AM29" s="971"/>
      <c r="AN29" s="971"/>
      <c r="AO29" s="971"/>
      <c r="AP29" s="971" t="s">
        <v>552</v>
      </c>
      <c r="AQ29" s="971"/>
      <c r="AR29" s="971"/>
      <c r="AS29" s="971"/>
      <c r="AT29" s="971"/>
      <c r="AU29" s="971" t="s">
        <v>552</v>
      </c>
      <c r="AV29" s="971"/>
      <c r="AW29" s="971"/>
      <c r="AX29" s="971"/>
      <c r="AY29" s="971"/>
      <c r="AZ29" s="1038" t="s">
        <v>552</v>
      </c>
      <c r="BA29" s="1038"/>
      <c r="BB29" s="1038"/>
      <c r="BC29" s="1038"/>
      <c r="BD29" s="1038"/>
      <c r="BE29" s="972"/>
      <c r="BF29" s="972"/>
      <c r="BG29" s="972"/>
      <c r="BH29" s="972"/>
      <c r="BI29" s="973"/>
      <c r="BJ29" s="232"/>
      <c r="BK29" s="232"/>
      <c r="BL29" s="232"/>
      <c r="BM29" s="232"/>
      <c r="BN29" s="232"/>
      <c r="BO29" s="241"/>
      <c r="BP29" s="241"/>
      <c r="BQ29" s="238">
        <v>23</v>
      </c>
      <c r="BR29" s="239"/>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x14ac:dyDescent="0.15">
      <c r="A30" s="242">
        <v>3</v>
      </c>
      <c r="B30" s="1027" t="s">
        <v>390</v>
      </c>
      <c r="C30" s="1028"/>
      <c r="D30" s="1028"/>
      <c r="E30" s="1028"/>
      <c r="F30" s="1028"/>
      <c r="G30" s="1028"/>
      <c r="H30" s="1028"/>
      <c r="I30" s="1028"/>
      <c r="J30" s="1028"/>
      <c r="K30" s="1028"/>
      <c r="L30" s="1028"/>
      <c r="M30" s="1028"/>
      <c r="N30" s="1028"/>
      <c r="O30" s="1028"/>
      <c r="P30" s="1029"/>
      <c r="Q30" s="1035">
        <v>5073</v>
      </c>
      <c r="R30" s="1036"/>
      <c r="S30" s="1036"/>
      <c r="T30" s="1036"/>
      <c r="U30" s="1036"/>
      <c r="V30" s="1036">
        <v>4853</v>
      </c>
      <c r="W30" s="1036"/>
      <c r="X30" s="1036"/>
      <c r="Y30" s="1036"/>
      <c r="Z30" s="1036"/>
      <c r="AA30" s="1036">
        <v>220</v>
      </c>
      <c r="AB30" s="1036"/>
      <c r="AC30" s="1036"/>
      <c r="AD30" s="1036"/>
      <c r="AE30" s="1037"/>
      <c r="AF30" s="1032">
        <v>220</v>
      </c>
      <c r="AG30" s="1033"/>
      <c r="AH30" s="1033"/>
      <c r="AI30" s="1033"/>
      <c r="AJ30" s="1034"/>
      <c r="AK30" s="980">
        <v>709</v>
      </c>
      <c r="AL30" s="971"/>
      <c r="AM30" s="971"/>
      <c r="AN30" s="971"/>
      <c r="AO30" s="971"/>
      <c r="AP30" s="971" t="s">
        <v>552</v>
      </c>
      <c r="AQ30" s="971"/>
      <c r="AR30" s="971"/>
      <c r="AS30" s="971"/>
      <c r="AT30" s="971"/>
      <c r="AU30" s="971" t="s">
        <v>552</v>
      </c>
      <c r="AV30" s="971"/>
      <c r="AW30" s="971"/>
      <c r="AX30" s="971"/>
      <c r="AY30" s="971"/>
      <c r="AZ30" s="1038" t="s">
        <v>552</v>
      </c>
      <c r="BA30" s="1038"/>
      <c r="BB30" s="1038"/>
      <c r="BC30" s="1038"/>
      <c r="BD30" s="1038"/>
      <c r="BE30" s="972"/>
      <c r="BF30" s="972"/>
      <c r="BG30" s="972"/>
      <c r="BH30" s="972"/>
      <c r="BI30" s="973"/>
      <c r="BJ30" s="232"/>
      <c r="BK30" s="232"/>
      <c r="BL30" s="232"/>
      <c r="BM30" s="232"/>
      <c r="BN30" s="232"/>
      <c r="BO30" s="241"/>
      <c r="BP30" s="241"/>
      <c r="BQ30" s="238">
        <v>24</v>
      </c>
      <c r="BR30" s="239"/>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x14ac:dyDescent="0.15">
      <c r="A31" s="242">
        <v>4</v>
      </c>
      <c r="B31" s="1027" t="s">
        <v>391</v>
      </c>
      <c r="C31" s="1028"/>
      <c r="D31" s="1028"/>
      <c r="E31" s="1028"/>
      <c r="F31" s="1028"/>
      <c r="G31" s="1028"/>
      <c r="H31" s="1028"/>
      <c r="I31" s="1028"/>
      <c r="J31" s="1028"/>
      <c r="K31" s="1028"/>
      <c r="L31" s="1028"/>
      <c r="M31" s="1028"/>
      <c r="N31" s="1028"/>
      <c r="O31" s="1028"/>
      <c r="P31" s="1029"/>
      <c r="Q31" s="1035">
        <v>901</v>
      </c>
      <c r="R31" s="1036"/>
      <c r="S31" s="1036"/>
      <c r="T31" s="1036"/>
      <c r="U31" s="1036"/>
      <c r="V31" s="1036">
        <v>899</v>
      </c>
      <c r="W31" s="1036"/>
      <c r="X31" s="1036"/>
      <c r="Y31" s="1036"/>
      <c r="Z31" s="1036"/>
      <c r="AA31" s="1036">
        <v>2</v>
      </c>
      <c r="AB31" s="1036"/>
      <c r="AC31" s="1036"/>
      <c r="AD31" s="1036"/>
      <c r="AE31" s="1037"/>
      <c r="AF31" s="1032">
        <v>2</v>
      </c>
      <c r="AG31" s="1033"/>
      <c r="AH31" s="1033"/>
      <c r="AI31" s="1033"/>
      <c r="AJ31" s="1034"/>
      <c r="AK31" s="980">
        <v>550</v>
      </c>
      <c r="AL31" s="971"/>
      <c r="AM31" s="971"/>
      <c r="AN31" s="971"/>
      <c r="AO31" s="971"/>
      <c r="AP31" s="971" t="s">
        <v>552</v>
      </c>
      <c r="AQ31" s="971"/>
      <c r="AR31" s="971"/>
      <c r="AS31" s="971"/>
      <c r="AT31" s="971"/>
      <c r="AU31" s="971" t="s">
        <v>552</v>
      </c>
      <c r="AV31" s="971"/>
      <c r="AW31" s="971"/>
      <c r="AX31" s="971"/>
      <c r="AY31" s="971"/>
      <c r="AZ31" s="1038" t="s">
        <v>552</v>
      </c>
      <c r="BA31" s="1038"/>
      <c r="BB31" s="1038"/>
      <c r="BC31" s="1038"/>
      <c r="BD31" s="1038"/>
      <c r="BE31" s="972"/>
      <c r="BF31" s="972"/>
      <c r="BG31" s="972"/>
      <c r="BH31" s="972"/>
      <c r="BI31" s="973"/>
      <c r="BJ31" s="232"/>
      <c r="BK31" s="232"/>
      <c r="BL31" s="232"/>
      <c r="BM31" s="232"/>
      <c r="BN31" s="232"/>
      <c r="BO31" s="241"/>
      <c r="BP31" s="241"/>
      <c r="BQ31" s="238">
        <v>25</v>
      </c>
      <c r="BR31" s="239"/>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x14ac:dyDescent="0.15">
      <c r="A32" s="242">
        <v>5</v>
      </c>
      <c r="B32" s="1027" t="s">
        <v>392</v>
      </c>
      <c r="C32" s="1028"/>
      <c r="D32" s="1028"/>
      <c r="E32" s="1028"/>
      <c r="F32" s="1028"/>
      <c r="G32" s="1028"/>
      <c r="H32" s="1028"/>
      <c r="I32" s="1028"/>
      <c r="J32" s="1028"/>
      <c r="K32" s="1028"/>
      <c r="L32" s="1028"/>
      <c r="M32" s="1028"/>
      <c r="N32" s="1028"/>
      <c r="O32" s="1028"/>
      <c r="P32" s="1029"/>
      <c r="Q32" s="1035">
        <v>948</v>
      </c>
      <c r="R32" s="1036"/>
      <c r="S32" s="1036"/>
      <c r="T32" s="1036"/>
      <c r="U32" s="1036"/>
      <c r="V32" s="1036">
        <v>890</v>
      </c>
      <c r="W32" s="1036"/>
      <c r="X32" s="1036"/>
      <c r="Y32" s="1036"/>
      <c r="Z32" s="1036"/>
      <c r="AA32" s="1036">
        <v>58</v>
      </c>
      <c r="AB32" s="1036"/>
      <c r="AC32" s="1036"/>
      <c r="AD32" s="1036"/>
      <c r="AE32" s="1037"/>
      <c r="AF32" s="1032">
        <v>522</v>
      </c>
      <c r="AG32" s="1033"/>
      <c r="AH32" s="1033"/>
      <c r="AI32" s="1033"/>
      <c r="AJ32" s="1034"/>
      <c r="AK32" s="980">
        <v>536</v>
      </c>
      <c r="AL32" s="971"/>
      <c r="AM32" s="971"/>
      <c r="AN32" s="971"/>
      <c r="AO32" s="971"/>
      <c r="AP32" s="971">
        <v>3570</v>
      </c>
      <c r="AQ32" s="971"/>
      <c r="AR32" s="971"/>
      <c r="AS32" s="971"/>
      <c r="AT32" s="971"/>
      <c r="AU32" s="971">
        <v>3059</v>
      </c>
      <c r="AV32" s="971"/>
      <c r="AW32" s="971"/>
      <c r="AX32" s="971"/>
      <c r="AY32" s="971"/>
      <c r="AZ32" s="1038" t="s">
        <v>552</v>
      </c>
      <c r="BA32" s="1038"/>
      <c r="BB32" s="1038"/>
      <c r="BC32" s="1038"/>
      <c r="BD32" s="1038"/>
      <c r="BE32" s="972" t="s">
        <v>393</v>
      </c>
      <c r="BF32" s="972"/>
      <c r="BG32" s="972"/>
      <c r="BH32" s="972"/>
      <c r="BI32" s="973"/>
      <c r="BJ32" s="232"/>
      <c r="BK32" s="232"/>
      <c r="BL32" s="232"/>
      <c r="BM32" s="232"/>
      <c r="BN32" s="232"/>
      <c r="BO32" s="241"/>
      <c r="BP32" s="241"/>
      <c r="BQ32" s="238">
        <v>26</v>
      </c>
      <c r="BR32" s="239"/>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0"/>
    </row>
    <row r="33" spans="1:131" ht="26.25" customHeight="1" x14ac:dyDescent="0.15">
      <c r="A33" s="242">
        <v>6</v>
      </c>
      <c r="B33" s="1027" t="s">
        <v>394</v>
      </c>
      <c r="C33" s="1028"/>
      <c r="D33" s="1028"/>
      <c r="E33" s="1028"/>
      <c r="F33" s="1028"/>
      <c r="G33" s="1028"/>
      <c r="H33" s="1028"/>
      <c r="I33" s="1028"/>
      <c r="J33" s="1028"/>
      <c r="K33" s="1028"/>
      <c r="L33" s="1028"/>
      <c r="M33" s="1028"/>
      <c r="N33" s="1028"/>
      <c r="O33" s="1028"/>
      <c r="P33" s="1029"/>
      <c r="Q33" s="1035">
        <v>1703</v>
      </c>
      <c r="R33" s="1036"/>
      <c r="S33" s="1036"/>
      <c r="T33" s="1036"/>
      <c r="U33" s="1036"/>
      <c r="V33" s="1036">
        <v>1676</v>
      </c>
      <c r="W33" s="1036"/>
      <c r="X33" s="1036"/>
      <c r="Y33" s="1036"/>
      <c r="Z33" s="1036"/>
      <c r="AA33" s="1036">
        <v>26</v>
      </c>
      <c r="AB33" s="1036"/>
      <c r="AC33" s="1036"/>
      <c r="AD33" s="1036"/>
      <c r="AE33" s="1037"/>
      <c r="AF33" s="1032">
        <v>546</v>
      </c>
      <c r="AG33" s="1033"/>
      <c r="AH33" s="1033"/>
      <c r="AI33" s="1033"/>
      <c r="AJ33" s="1034"/>
      <c r="AK33" s="980" t="s">
        <v>551</v>
      </c>
      <c r="AL33" s="971"/>
      <c r="AM33" s="971"/>
      <c r="AN33" s="971"/>
      <c r="AO33" s="971"/>
      <c r="AP33" s="971">
        <v>98</v>
      </c>
      <c r="AQ33" s="971"/>
      <c r="AR33" s="971"/>
      <c r="AS33" s="971"/>
      <c r="AT33" s="971"/>
      <c r="AU33" s="971" t="s">
        <v>552</v>
      </c>
      <c r="AV33" s="971"/>
      <c r="AW33" s="971"/>
      <c r="AX33" s="971"/>
      <c r="AY33" s="971"/>
      <c r="AZ33" s="1038" t="s">
        <v>552</v>
      </c>
      <c r="BA33" s="1038"/>
      <c r="BB33" s="1038"/>
      <c r="BC33" s="1038"/>
      <c r="BD33" s="1038"/>
      <c r="BE33" s="972" t="s">
        <v>393</v>
      </c>
      <c r="BF33" s="972"/>
      <c r="BG33" s="972"/>
      <c r="BH33" s="972"/>
      <c r="BI33" s="973"/>
      <c r="BJ33" s="232"/>
      <c r="BK33" s="232"/>
      <c r="BL33" s="232"/>
      <c r="BM33" s="232"/>
      <c r="BN33" s="232"/>
      <c r="BO33" s="241"/>
      <c r="BP33" s="241"/>
      <c r="BQ33" s="238">
        <v>27</v>
      </c>
      <c r="BR33" s="239"/>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x14ac:dyDescent="0.15">
      <c r="A34" s="242">
        <v>7</v>
      </c>
      <c r="B34" s="1027" t="s">
        <v>395</v>
      </c>
      <c r="C34" s="1028"/>
      <c r="D34" s="1028"/>
      <c r="E34" s="1028"/>
      <c r="F34" s="1028"/>
      <c r="G34" s="1028"/>
      <c r="H34" s="1028"/>
      <c r="I34" s="1028"/>
      <c r="J34" s="1028"/>
      <c r="K34" s="1028"/>
      <c r="L34" s="1028"/>
      <c r="M34" s="1028"/>
      <c r="N34" s="1028"/>
      <c r="O34" s="1028"/>
      <c r="P34" s="1029"/>
      <c r="Q34" s="1035">
        <v>815</v>
      </c>
      <c r="R34" s="1036"/>
      <c r="S34" s="1036"/>
      <c r="T34" s="1036"/>
      <c r="U34" s="1036"/>
      <c r="V34" s="1036">
        <v>733</v>
      </c>
      <c r="W34" s="1036"/>
      <c r="X34" s="1036"/>
      <c r="Y34" s="1036"/>
      <c r="Z34" s="1036"/>
      <c r="AA34" s="1036">
        <v>82</v>
      </c>
      <c r="AB34" s="1036"/>
      <c r="AC34" s="1036"/>
      <c r="AD34" s="1036"/>
      <c r="AE34" s="1037"/>
      <c r="AF34" s="1032">
        <v>454</v>
      </c>
      <c r="AG34" s="1033"/>
      <c r="AH34" s="1033"/>
      <c r="AI34" s="1033"/>
      <c r="AJ34" s="1034"/>
      <c r="AK34" s="980">
        <v>12</v>
      </c>
      <c r="AL34" s="971"/>
      <c r="AM34" s="971"/>
      <c r="AN34" s="971"/>
      <c r="AO34" s="971"/>
      <c r="AP34" s="971">
        <v>2654</v>
      </c>
      <c r="AQ34" s="971"/>
      <c r="AR34" s="971"/>
      <c r="AS34" s="971"/>
      <c r="AT34" s="971"/>
      <c r="AU34" s="971">
        <v>119</v>
      </c>
      <c r="AV34" s="971"/>
      <c r="AW34" s="971"/>
      <c r="AX34" s="971"/>
      <c r="AY34" s="971"/>
      <c r="AZ34" s="1038" t="s">
        <v>552</v>
      </c>
      <c r="BA34" s="1038"/>
      <c r="BB34" s="1038"/>
      <c r="BC34" s="1038"/>
      <c r="BD34" s="1038"/>
      <c r="BE34" s="972" t="s">
        <v>393</v>
      </c>
      <c r="BF34" s="972"/>
      <c r="BG34" s="972"/>
      <c r="BH34" s="972"/>
      <c r="BI34" s="973"/>
      <c r="BJ34" s="232"/>
      <c r="BK34" s="232"/>
      <c r="BL34" s="232"/>
      <c r="BM34" s="232"/>
      <c r="BN34" s="232"/>
      <c r="BO34" s="241"/>
      <c r="BP34" s="241"/>
      <c r="BQ34" s="238">
        <v>28</v>
      </c>
      <c r="BR34" s="239"/>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x14ac:dyDescent="0.15">
      <c r="A35" s="242">
        <v>8</v>
      </c>
      <c r="B35" s="1027" t="s">
        <v>396</v>
      </c>
      <c r="C35" s="1028"/>
      <c r="D35" s="1028"/>
      <c r="E35" s="1028"/>
      <c r="F35" s="1028"/>
      <c r="G35" s="1028"/>
      <c r="H35" s="1028"/>
      <c r="I35" s="1028"/>
      <c r="J35" s="1028"/>
      <c r="K35" s="1028"/>
      <c r="L35" s="1028"/>
      <c r="M35" s="1028"/>
      <c r="N35" s="1028"/>
      <c r="O35" s="1028"/>
      <c r="P35" s="1029"/>
      <c r="Q35" s="1035">
        <v>2199</v>
      </c>
      <c r="R35" s="1036"/>
      <c r="S35" s="1036"/>
      <c r="T35" s="1036"/>
      <c r="U35" s="1036"/>
      <c r="V35" s="1036">
        <v>2154</v>
      </c>
      <c r="W35" s="1036"/>
      <c r="X35" s="1036"/>
      <c r="Y35" s="1036"/>
      <c r="Z35" s="1036"/>
      <c r="AA35" s="1036">
        <v>45</v>
      </c>
      <c r="AB35" s="1036"/>
      <c r="AC35" s="1036"/>
      <c r="AD35" s="1036"/>
      <c r="AE35" s="1037"/>
      <c r="AF35" s="1032">
        <v>472</v>
      </c>
      <c r="AG35" s="1033"/>
      <c r="AH35" s="1033"/>
      <c r="AI35" s="1033"/>
      <c r="AJ35" s="1034"/>
      <c r="AK35" s="980">
        <v>723</v>
      </c>
      <c r="AL35" s="971"/>
      <c r="AM35" s="971"/>
      <c r="AN35" s="971"/>
      <c r="AO35" s="971"/>
      <c r="AP35" s="971">
        <v>5497</v>
      </c>
      <c r="AQ35" s="971"/>
      <c r="AR35" s="971"/>
      <c r="AS35" s="971"/>
      <c r="AT35" s="971"/>
      <c r="AU35" s="971">
        <v>3760</v>
      </c>
      <c r="AV35" s="971"/>
      <c r="AW35" s="971"/>
      <c r="AX35" s="971"/>
      <c r="AY35" s="971"/>
      <c r="AZ35" s="1038" t="s">
        <v>552</v>
      </c>
      <c r="BA35" s="1038"/>
      <c r="BB35" s="1038"/>
      <c r="BC35" s="1038"/>
      <c r="BD35" s="1038"/>
      <c r="BE35" s="972" t="s">
        <v>393</v>
      </c>
      <c r="BF35" s="972"/>
      <c r="BG35" s="972"/>
      <c r="BH35" s="972"/>
      <c r="BI35" s="973"/>
      <c r="BJ35" s="232"/>
      <c r="BK35" s="232"/>
      <c r="BL35" s="232"/>
      <c r="BM35" s="232"/>
      <c r="BN35" s="232"/>
      <c r="BO35" s="241"/>
      <c r="BP35" s="241"/>
      <c r="BQ35" s="238">
        <v>29</v>
      </c>
      <c r="BR35" s="239"/>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customHeight="1" x14ac:dyDescent="0.15">
      <c r="A36" s="242">
        <v>9</v>
      </c>
      <c r="B36" s="1027" t="s">
        <v>397</v>
      </c>
      <c r="C36" s="1028"/>
      <c r="D36" s="1028"/>
      <c r="E36" s="1028"/>
      <c r="F36" s="1028"/>
      <c r="G36" s="1028"/>
      <c r="H36" s="1028"/>
      <c r="I36" s="1028"/>
      <c r="J36" s="1028"/>
      <c r="K36" s="1028"/>
      <c r="L36" s="1028"/>
      <c r="M36" s="1028"/>
      <c r="N36" s="1028"/>
      <c r="O36" s="1028"/>
      <c r="P36" s="1029"/>
      <c r="Q36" s="1035">
        <v>4</v>
      </c>
      <c r="R36" s="1036"/>
      <c r="S36" s="1036"/>
      <c r="T36" s="1036"/>
      <c r="U36" s="1036"/>
      <c r="V36" s="1036">
        <v>2</v>
      </c>
      <c r="W36" s="1036"/>
      <c r="X36" s="1036"/>
      <c r="Y36" s="1036"/>
      <c r="Z36" s="1036"/>
      <c r="AA36" s="1036">
        <v>2</v>
      </c>
      <c r="AB36" s="1036"/>
      <c r="AC36" s="1036"/>
      <c r="AD36" s="1036"/>
      <c r="AE36" s="1037"/>
      <c r="AF36" s="1032">
        <v>104</v>
      </c>
      <c r="AG36" s="1033"/>
      <c r="AH36" s="1033"/>
      <c r="AI36" s="1033"/>
      <c r="AJ36" s="1034"/>
      <c r="AK36" s="980">
        <v>1900</v>
      </c>
      <c r="AL36" s="971"/>
      <c r="AM36" s="971"/>
      <c r="AN36" s="971"/>
      <c r="AO36" s="971"/>
      <c r="AP36" s="971" t="s">
        <v>552</v>
      </c>
      <c r="AQ36" s="971"/>
      <c r="AR36" s="971"/>
      <c r="AS36" s="971"/>
      <c r="AT36" s="971"/>
      <c r="AU36" s="971" t="s">
        <v>552</v>
      </c>
      <c r="AV36" s="971"/>
      <c r="AW36" s="971"/>
      <c r="AX36" s="971"/>
      <c r="AY36" s="971"/>
      <c r="AZ36" s="1038" t="s">
        <v>552</v>
      </c>
      <c r="BA36" s="1038"/>
      <c r="BB36" s="1038"/>
      <c r="BC36" s="1038"/>
      <c r="BD36" s="1038"/>
      <c r="BE36" s="972" t="s">
        <v>398</v>
      </c>
      <c r="BF36" s="972"/>
      <c r="BG36" s="972"/>
      <c r="BH36" s="972"/>
      <c r="BI36" s="973"/>
      <c r="BJ36" s="232"/>
      <c r="BK36" s="232"/>
      <c r="BL36" s="232"/>
      <c r="BM36" s="232"/>
      <c r="BN36" s="232"/>
      <c r="BO36" s="241"/>
      <c r="BP36" s="241"/>
      <c r="BQ36" s="238">
        <v>30</v>
      </c>
      <c r="BR36" s="239"/>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customHeight="1" x14ac:dyDescent="0.15">
      <c r="A37" s="242">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2"/>
      <c r="BK37" s="232"/>
      <c r="BL37" s="232"/>
      <c r="BM37" s="232"/>
      <c r="BN37" s="232"/>
      <c r="BO37" s="241"/>
      <c r="BP37" s="241"/>
      <c r="BQ37" s="238">
        <v>31</v>
      </c>
      <c r="BR37" s="239"/>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0"/>
    </row>
    <row r="38" spans="1:131" ht="26.25" customHeight="1" x14ac:dyDescent="0.15">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customHeight="1" x14ac:dyDescent="0.15">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0"/>
    </row>
    <row r="40" spans="1:131" ht="26.25" customHeight="1" x14ac:dyDescent="0.15">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customHeight="1" x14ac:dyDescent="0.15">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customHeight="1" x14ac:dyDescent="0.15">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customHeight="1" x14ac:dyDescent="0.15">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customHeight="1" x14ac:dyDescent="0.15">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customHeight="1" x14ac:dyDescent="0.15">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customHeight="1" x14ac:dyDescent="0.15">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customHeight="1" x14ac:dyDescent="0.15">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customHeight="1" x14ac:dyDescent="0.15">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customHeight="1" x14ac:dyDescent="0.15">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customHeight="1" x14ac:dyDescent="0.15">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customHeight="1" x14ac:dyDescent="0.15">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customHeight="1" x14ac:dyDescent="0.15">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customHeight="1" x14ac:dyDescent="0.15">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customHeight="1" x14ac:dyDescent="0.15">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customHeight="1" x14ac:dyDescent="0.15">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customHeight="1" x14ac:dyDescent="0.15">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customHeight="1" x14ac:dyDescent="0.15">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customHeight="1" x14ac:dyDescent="0.15">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customHeight="1" x14ac:dyDescent="0.15">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customHeight="1" x14ac:dyDescent="0.15">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customHeight="1" thickBot="1" x14ac:dyDescent="0.2">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x14ac:dyDescent="0.15">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399</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x14ac:dyDescent="0.2">
      <c r="A63" s="240" t="s">
        <v>376</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2345</v>
      </c>
      <c r="AG63" s="959"/>
      <c r="AH63" s="959"/>
      <c r="AI63" s="959"/>
      <c r="AJ63" s="1019"/>
      <c r="AK63" s="1020"/>
      <c r="AL63" s="963"/>
      <c r="AM63" s="963"/>
      <c r="AN63" s="963"/>
      <c r="AO63" s="963"/>
      <c r="AP63" s="959">
        <v>11819</v>
      </c>
      <c r="AQ63" s="959"/>
      <c r="AR63" s="959"/>
      <c r="AS63" s="959"/>
      <c r="AT63" s="959"/>
      <c r="AU63" s="959">
        <v>6938</v>
      </c>
      <c r="AV63" s="959"/>
      <c r="AW63" s="959"/>
      <c r="AX63" s="959"/>
      <c r="AY63" s="959"/>
      <c r="AZ63" s="1014"/>
      <c r="BA63" s="1014"/>
      <c r="BB63" s="1014"/>
      <c r="BC63" s="1014"/>
      <c r="BD63" s="1014"/>
      <c r="BE63" s="960" t="s">
        <v>572</v>
      </c>
      <c r="BF63" s="960"/>
      <c r="BG63" s="960"/>
      <c r="BH63" s="960"/>
      <c r="BI63" s="961"/>
      <c r="BJ63" s="1015" t="s">
        <v>122</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x14ac:dyDescent="0.15">
      <c r="A66" s="992" t="s">
        <v>402</v>
      </c>
      <c r="B66" s="993"/>
      <c r="C66" s="993"/>
      <c r="D66" s="993"/>
      <c r="E66" s="993"/>
      <c r="F66" s="993"/>
      <c r="G66" s="993"/>
      <c r="H66" s="993"/>
      <c r="I66" s="993"/>
      <c r="J66" s="993"/>
      <c r="K66" s="993"/>
      <c r="L66" s="993"/>
      <c r="M66" s="993"/>
      <c r="N66" s="993"/>
      <c r="O66" s="993"/>
      <c r="P66" s="994"/>
      <c r="Q66" s="998" t="s">
        <v>380</v>
      </c>
      <c r="R66" s="999"/>
      <c r="S66" s="999"/>
      <c r="T66" s="999"/>
      <c r="U66" s="1000"/>
      <c r="V66" s="998" t="s">
        <v>381</v>
      </c>
      <c r="W66" s="999"/>
      <c r="X66" s="999"/>
      <c r="Y66" s="999"/>
      <c r="Z66" s="1000"/>
      <c r="AA66" s="998" t="s">
        <v>382</v>
      </c>
      <c r="AB66" s="999"/>
      <c r="AC66" s="999"/>
      <c r="AD66" s="999"/>
      <c r="AE66" s="1000"/>
      <c r="AF66" s="1004" t="s">
        <v>383</v>
      </c>
      <c r="AG66" s="1005"/>
      <c r="AH66" s="1005"/>
      <c r="AI66" s="1005"/>
      <c r="AJ66" s="1006"/>
      <c r="AK66" s="998" t="s">
        <v>384</v>
      </c>
      <c r="AL66" s="993"/>
      <c r="AM66" s="993"/>
      <c r="AN66" s="993"/>
      <c r="AO66" s="994"/>
      <c r="AP66" s="998" t="s">
        <v>385</v>
      </c>
      <c r="AQ66" s="999"/>
      <c r="AR66" s="999"/>
      <c r="AS66" s="999"/>
      <c r="AT66" s="1000"/>
      <c r="AU66" s="998" t="s">
        <v>403</v>
      </c>
      <c r="AV66" s="999"/>
      <c r="AW66" s="999"/>
      <c r="AX66" s="999"/>
      <c r="AY66" s="1000"/>
      <c r="AZ66" s="998" t="s">
        <v>364</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1100" t="s">
        <v>553</v>
      </c>
      <c r="C68" s="1101"/>
      <c r="D68" s="1101"/>
      <c r="E68" s="1101"/>
      <c r="F68" s="1101"/>
      <c r="G68" s="1101"/>
      <c r="H68" s="1101"/>
      <c r="I68" s="1101"/>
      <c r="J68" s="1101"/>
      <c r="K68" s="1101"/>
      <c r="L68" s="1101"/>
      <c r="M68" s="1101"/>
      <c r="N68" s="1101"/>
      <c r="O68" s="1101"/>
      <c r="P68" s="1102"/>
      <c r="Q68" s="985">
        <v>755</v>
      </c>
      <c r="R68" s="982"/>
      <c r="S68" s="982"/>
      <c r="T68" s="982"/>
      <c r="U68" s="982"/>
      <c r="V68" s="982">
        <v>689</v>
      </c>
      <c r="W68" s="982"/>
      <c r="X68" s="982"/>
      <c r="Y68" s="982"/>
      <c r="Z68" s="982"/>
      <c r="AA68" s="982">
        <v>66</v>
      </c>
      <c r="AB68" s="982"/>
      <c r="AC68" s="982"/>
      <c r="AD68" s="982"/>
      <c r="AE68" s="982"/>
      <c r="AF68" s="982">
        <v>66</v>
      </c>
      <c r="AG68" s="982"/>
      <c r="AH68" s="982"/>
      <c r="AI68" s="982"/>
      <c r="AJ68" s="982"/>
      <c r="AK68" s="982">
        <v>0</v>
      </c>
      <c r="AL68" s="982"/>
      <c r="AM68" s="982"/>
      <c r="AN68" s="982"/>
      <c r="AO68" s="982"/>
      <c r="AP68" s="982" t="s">
        <v>572</v>
      </c>
      <c r="AQ68" s="982"/>
      <c r="AR68" s="982"/>
      <c r="AS68" s="982"/>
      <c r="AT68" s="982"/>
      <c r="AU68" s="982" t="s">
        <v>572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409</v>
      </c>
      <c r="R69" s="971"/>
      <c r="S69" s="971"/>
      <c r="T69" s="971"/>
      <c r="U69" s="971"/>
      <c r="V69" s="971">
        <v>390</v>
      </c>
      <c r="W69" s="971"/>
      <c r="X69" s="971"/>
      <c r="Y69" s="971"/>
      <c r="Z69" s="971"/>
      <c r="AA69" s="971">
        <v>19</v>
      </c>
      <c r="AB69" s="971"/>
      <c r="AC69" s="971"/>
      <c r="AD69" s="971"/>
      <c r="AE69" s="971"/>
      <c r="AF69" s="971">
        <v>19</v>
      </c>
      <c r="AG69" s="971"/>
      <c r="AH69" s="971"/>
      <c r="AI69" s="971"/>
      <c r="AJ69" s="971"/>
      <c r="AK69" s="971" t="s">
        <v>552</v>
      </c>
      <c r="AL69" s="971"/>
      <c r="AM69" s="971"/>
      <c r="AN69" s="971"/>
      <c r="AO69" s="971"/>
      <c r="AP69" s="971">
        <v>439</v>
      </c>
      <c r="AQ69" s="971"/>
      <c r="AR69" s="971"/>
      <c r="AS69" s="971"/>
      <c r="AT69" s="971"/>
      <c r="AU69" s="971">
        <v>118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722</v>
      </c>
      <c r="R70" s="971"/>
      <c r="S70" s="971"/>
      <c r="T70" s="971"/>
      <c r="U70" s="971"/>
      <c r="V70" s="971">
        <v>641</v>
      </c>
      <c r="W70" s="971"/>
      <c r="X70" s="971"/>
      <c r="Y70" s="971"/>
      <c r="Z70" s="971"/>
      <c r="AA70" s="971">
        <v>81</v>
      </c>
      <c r="AB70" s="971"/>
      <c r="AC70" s="971"/>
      <c r="AD70" s="971"/>
      <c r="AE70" s="971"/>
      <c r="AF70" s="971">
        <v>81</v>
      </c>
      <c r="AG70" s="971"/>
      <c r="AH70" s="971"/>
      <c r="AI70" s="971"/>
      <c r="AJ70" s="971"/>
      <c r="AK70" s="971">
        <v>128</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c r="D71" s="975"/>
      <c r="E71" s="975"/>
      <c r="F71" s="975"/>
      <c r="G71" s="975"/>
      <c r="H71" s="975"/>
      <c r="I71" s="975"/>
      <c r="J71" s="975"/>
      <c r="K71" s="975"/>
      <c r="L71" s="975"/>
      <c r="M71" s="975"/>
      <c r="N71" s="975"/>
      <c r="O71" s="975"/>
      <c r="P71" s="976"/>
      <c r="Q71" s="977">
        <v>5892</v>
      </c>
      <c r="R71" s="971"/>
      <c r="S71" s="971"/>
      <c r="T71" s="971"/>
      <c r="U71" s="971"/>
      <c r="V71" s="971">
        <v>5654</v>
      </c>
      <c r="W71" s="971"/>
      <c r="X71" s="971"/>
      <c r="Y71" s="971"/>
      <c r="Z71" s="971"/>
      <c r="AA71" s="971">
        <v>238</v>
      </c>
      <c r="AB71" s="971"/>
      <c r="AC71" s="971"/>
      <c r="AD71" s="971"/>
      <c r="AE71" s="971"/>
      <c r="AF71" s="971">
        <v>238</v>
      </c>
      <c r="AG71" s="971"/>
      <c r="AH71" s="971"/>
      <c r="AI71" s="971"/>
      <c r="AJ71" s="971"/>
      <c r="AK71" s="971" t="s">
        <v>552</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1726</v>
      </c>
      <c r="R72" s="971"/>
      <c r="S72" s="971"/>
      <c r="T72" s="971"/>
      <c r="U72" s="971"/>
      <c r="V72" s="971">
        <v>1722</v>
      </c>
      <c r="W72" s="971"/>
      <c r="X72" s="971"/>
      <c r="Y72" s="971"/>
      <c r="Z72" s="971"/>
      <c r="AA72" s="971">
        <v>3</v>
      </c>
      <c r="AB72" s="971"/>
      <c r="AC72" s="971"/>
      <c r="AD72" s="971"/>
      <c r="AE72" s="971"/>
      <c r="AF72" s="971">
        <v>3</v>
      </c>
      <c r="AG72" s="971"/>
      <c r="AH72" s="971"/>
      <c r="AI72" s="971"/>
      <c r="AJ72" s="971"/>
      <c r="AK72" s="971">
        <v>38</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573</v>
      </c>
      <c r="C73" s="975"/>
      <c r="D73" s="975"/>
      <c r="E73" s="975"/>
      <c r="F73" s="975"/>
      <c r="G73" s="975"/>
      <c r="H73" s="975"/>
      <c r="I73" s="975"/>
      <c r="J73" s="975"/>
      <c r="K73" s="975"/>
      <c r="L73" s="975"/>
      <c r="M73" s="975"/>
      <c r="N73" s="975"/>
      <c r="O73" s="975"/>
      <c r="P73" s="976"/>
      <c r="Q73" s="977">
        <v>3</v>
      </c>
      <c r="R73" s="971"/>
      <c r="S73" s="971"/>
      <c r="T73" s="971"/>
      <c r="U73" s="971"/>
      <c r="V73" s="971">
        <v>3</v>
      </c>
      <c r="W73" s="971"/>
      <c r="X73" s="971"/>
      <c r="Y73" s="971"/>
      <c r="Z73" s="971"/>
      <c r="AA73" s="971">
        <v>0</v>
      </c>
      <c r="AB73" s="971"/>
      <c r="AC73" s="971"/>
      <c r="AD73" s="971"/>
      <c r="AE73" s="971"/>
      <c r="AF73" s="971">
        <v>0</v>
      </c>
      <c r="AG73" s="971"/>
      <c r="AH73" s="971"/>
      <c r="AI73" s="971"/>
      <c r="AJ73" s="971"/>
      <c r="AK73" s="971" t="s">
        <v>552</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574</v>
      </c>
      <c r="C74" s="975"/>
      <c r="D74" s="975"/>
      <c r="E74" s="975"/>
      <c r="F74" s="975"/>
      <c r="G74" s="975"/>
      <c r="H74" s="975"/>
      <c r="I74" s="975"/>
      <c r="J74" s="975"/>
      <c r="K74" s="975"/>
      <c r="L74" s="975"/>
      <c r="M74" s="975"/>
      <c r="N74" s="975"/>
      <c r="O74" s="975"/>
      <c r="P74" s="976"/>
      <c r="Q74" s="977">
        <v>12</v>
      </c>
      <c r="R74" s="971"/>
      <c r="S74" s="971"/>
      <c r="T74" s="971"/>
      <c r="U74" s="971"/>
      <c r="V74" s="971">
        <v>11</v>
      </c>
      <c r="W74" s="971"/>
      <c r="X74" s="971"/>
      <c r="Y74" s="971"/>
      <c r="Z74" s="971"/>
      <c r="AA74" s="971">
        <v>1</v>
      </c>
      <c r="AB74" s="971"/>
      <c r="AC74" s="971"/>
      <c r="AD74" s="971"/>
      <c r="AE74" s="971"/>
      <c r="AF74" s="971">
        <v>1</v>
      </c>
      <c r="AG74" s="971"/>
      <c r="AH74" s="971"/>
      <c r="AI74" s="971"/>
      <c r="AJ74" s="971"/>
      <c r="AK74" s="971" t="s">
        <v>552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846</v>
      </c>
      <c r="R75" s="979"/>
      <c r="S75" s="979"/>
      <c r="T75" s="979"/>
      <c r="U75" s="980"/>
      <c r="V75" s="981">
        <v>789</v>
      </c>
      <c r="W75" s="979"/>
      <c r="X75" s="979"/>
      <c r="Y75" s="979"/>
      <c r="Z75" s="980"/>
      <c r="AA75" s="981">
        <v>57</v>
      </c>
      <c r="AB75" s="979"/>
      <c r="AC75" s="979"/>
      <c r="AD75" s="979"/>
      <c r="AE75" s="980"/>
      <c r="AF75" s="981">
        <v>57</v>
      </c>
      <c r="AG75" s="979"/>
      <c r="AH75" s="979"/>
      <c r="AI75" s="979"/>
      <c r="AJ75" s="980"/>
      <c r="AK75" s="981">
        <v>374</v>
      </c>
      <c r="AL75" s="979"/>
      <c r="AM75" s="979"/>
      <c r="AN75" s="979"/>
      <c r="AO75" s="980"/>
      <c r="AP75" s="981" t="s">
        <v>552</v>
      </c>
      <c r="AQ75" s="979"/>
      <c r="AR75" s="979"/>
      <c r="AS75" s="979"/>
      <c r="AT75" s="980"/>
      <c r="AU75" s="981" t="s">
        <v>552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559</v>
      </c>
      <c r="C76" s="975"/>
      <c r="D76" s="975"/>
      <c r="E76" s="975"/>
      <c r="F76" s="975"/>
      <c r="G76" s="975"/>
      <c r="H76" s="975"/>
      <c r="I76" s="975"/>
      <c r="J76" s="975"/>
      <c r="K76" s="975"/>
      <c r="L76" s="975"/>
      <c r="M76" s="975"/>
      <c r="N76" s="975"/>
      <c r="O76" s="975"/>
      <c r="P76" s="976"/>
      <c r="Q76" s="978">
        <v>1238</v>
      </c>
      <c r="R76" s="979"/>
      <c r="S76" s="979"/>
      <c r="T76" s="979"/>
      <c r="U76" s="980"/>
      <c r="V76" s="981">
        <v>1143</v>
      </c>
      <c r="W76" s="979"/>
      <c r="X76" s="979"/>
      <c r="Y76" s="979"/>
      <c r="Z76" s="980"/>
      <c r="AA76" s="981">
        <v>95</v>
      </c>
      <c r="AB76" s="979"/>
      <c r="AC76" s="979"/>
      <c r="AD76" s="979"/>
      <c r="AE76" s="980"/>
      <c r="AF76" s="981">
        <v>95</v>
      </c>
      <c r="AG76" s="979"/>
      <c r="AH76" s="979"/>
      <c r="AI76" s="979"/>
      <c r="AJ76" s="980"/>
      <c r="AK76" s="981" t="s">
        <v>552</v>
      </c>
      <c r="AL76" s="979"/>
      <c r="AM76" s="979"/>
      <c r="AN76" s="979"/>
      <c r="AO76" s="980"/>
      <c r="AP76" s="981" t="s">
        <v>552</v>
      </c>
      <c r="AQ76" s="979"/>
      <c r="AR76" s="979"/>
      <c r="AS76" s="979"/>
      <c r="AT76" s="980"/>
      <c r="AU76" s="981" t="s">
        <v>552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560</v>
      </c>
      <c r="C77" s="975"/>
      <c r="D77" s="975"/>
      <c r="E77" s="975"/>
      <c r="F77" s="975"/>
      <c r="G77" s="975"/>
      <c r="H77" s="975"/>
      <c r="I77" s="975"/>
      <c r="J77" s="975"/>
      <c r="K77" s="975"/>
      <c r="L77" s="975"/>
      <c r="M77" s="975"/>
      <c r="N77" s="975"/>
      <c r="O77" s="975"/>
      <c r="P77" s="976"/>
      <c r="Q77" s="978">
        <v>286479</v>
      </c>
      <c r="R77" s="979"/>
      <c r="S77" s="979"/>
      <c r="T77" s="979"/>
      <c r="U77" s="980"/>
      <c r="V77" s="981">
        <v>283821</v>
      </c>
      <c r="W77" s="979"/>
      <c r="X77" s="979"/>
      <c r="Y77" s="979"/>
      <c r="Z77" s="980"/>
      <c r="AA77" s="981">
        <v>2657</v>
      </c>
      <c r="AB77" s="979"/>
      <c r="AC77" s="979"/>
      <c r="AD77" s="979"/>
      <c r="AE77" s="980"/>
      <c r="AF77" s="981">
        <v>2657</v>
      </c>
      <c r="AG77" s="979"/>
      <c r="AH77" s="979"/>
      <c r="AI77" s="979"/>
      <c r="AJ77" s="980"/>
      <c r="AK77" s="981">
        <v>1846</v>
      </c>
      <c r="AL77" s="979"/>
      <c r="AM77" s="979"/>
      <c r="AN77" s="979"/>
      <c r="AO77" s="980"/>
      <c r="AP77" s="981" t="s">
        <v>552</v>
      </c>
      <c r="AQ77" s="979"/>
      <c r="AR77" s="979"/>
      <c r="AS77" s="979"/>
      <c r="AT77" s="980"/>
      <c r="AU77" s="981" t="s">
        <v>552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SUM(AF68:AJ77)</f>
        <v>3217</v>
      </c>
      <c r="AG88" s="959"/>
      <c r="AH88" s="959"/>
      <c r="AI88" s="959"/>
      <c r="AJ88" s="959"/>
      <c r="AK88" s="963"/>
      <c r="AL88" s="963"/>
      <c r="AM88" s="963"/>
      <c r="AN88" s="963"/>
      <c r="AO88" s="963"/>
      <c r="AP88" s="959">
        <f>SUM(AP68:AT77)</f>
        <v>439</v>
      </c>
      <c r="AQ88" s="959"/>
      <c r="AR88" s="959"/>
      <c r="AS88" s="959"/>
      <c r="AT88" s="959"/>
      <c r="AU88" s="959">
        <v>118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SUM(CR7:CV14)</f>
        <v>200</v>
      </c>
      <c r="CS102" s="953"/>
      <c r="CT102" s="953"/>
      <c r="CU102" s="953"/>
      <c r="CV102" s="954"/>
      <c r="CW102" s="952">
        <f>SUM(CW7:DA14)</f>
        <v>623</v>
      </c>
      <c r="CX102" s="953"/>
      <c r="CY102" s="953"/>
      <c r="CZ102" s="953"/>
      <c r="DA102" s="954"/>
      <c r="DB102" s="952" t="s">
        <v>572</v>
      </c>
      <c r="DC102" s="953"/>
      <c r="DD102" s="953"/>
      <c r="DE102" s="953"/>
      <c r="DF102" s="954"/>
      <c r="DG102" s="952" t="s">
        <v>572</v>
      </c>
      <c r="DH102" s="953"/>
      <c r="DI102" s="953"/>
      <c r="DJ102" s="953"/>
      <c r="DK102" s="954"/>
      <c r="DL102" s="952" t="s">
        <v>572</v>
      </c>
      <c r="DM102" s="953"/>
      <c r="DN102" s="953"/>
      <c r="DO102" s="953"/>
      <c r="DP102" s="954"/>
      <c r="DQ102" s="952" t="s">
        <v>572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3371548</v>
      </c>
      <c r="AB110" s="889"/>
      <c r="AC110" s="889"/>
      <c r="AD110" s="889"/>
      <c r="AE110" s="890"/>
      <c r="AF110" s="891">
        <v>3459232</v>
      </c>
      <c r="AG110" s="889"/>
      <c r="AH110" s="889"/>
      <c r="AI110" s="889"/>
      <c r="AJ110" s="890"/>
      <c r="AK110" s="891">
        <v>3531125</v>
      </c>
      <c r="AL110" s="889"/>
      <c r="AM110" s="889"/>
      <c r="AN110" s="889"/>
      <c r="AO110" s="890"/>
      <c r="AP110" s="892">
        <v>28.1</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31080372</v>
      </c>
      <c r="BR110" s="842"/>
      <c r="BS110" s="842"/>
      <c r="BT110" s="842"/>
      <c r="BU110" s="842"/>
      <c r="BV110" s="842">
        <v>29979765</v>
      </c>
      <c r="BW110" s="842"/>
      <c r="BX110" s="842"/>
      <c r="BY110" s="842"/>
      <c r="BZ110" s="842"/>
      <c r="CA110" s="842">
        <v>30344088</v>
      </c>
      <c r="CB110" s="842"/>
      <c r="CC110" s="842"/>
      <c r="CD110" s="842"/>
      <c r="CE110" s="842"/>
      <c r="CF110" s="866">
        <v>241.7</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187105</v>
      </c>
      <c r="BR111" s="817"/>
      <c r="BS111" s="817"/>
      <c r="BT111" s="817"/>
      <c r="BU111" s="817"/>
      <c r="BV111" s="817">
        <v>167236</v>
      </c>
      <c r="BW111" s="817"/>
      <c r="BX111" s="817"/>
      <c r="BY111" s="817"/>
      <c r="BZ111" s="817"/>
      <c r="CA111" s="817">
        <v>150146</v>
      </c>
      <c r="CB111" s="817"/>
      <c r="CC111" s="817"/>
      <c r="CD111" s="817"/>
      <c r="CE111" s="817"/>
      <c r="CF111" s="875">
        <v>1.2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8474379</v>
      </c>
      <c r="BR112" s="817"/>
      <c r="BS112" s="817"/>
      <c r="BT112" s="817"/>
      <c r="BU112" s="817"/>
      <c r="BV112" s="817">
        <v>7651359</v>
      </c>
      <c r="BW112" s="817"/>
      <c r="BX112" s="817"/>
      <c r="BY112" s="817"/>
      <c r="BZ112" s="817"/>
      <c r="CA112" s="817">
        <v>6938609</v>
      </c>
      <c r="CB112" s="817"/>
      <c r="CC112" s="817"/>
      <c r="CD112" s="817"/>
      <c r="CE112" s="817"/>
      <c r="CF112" s="875">
        <v>55.3</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1144521</v>
      </c>
      <c r="AB113" s="919"/>
      <c r="AC113" s="919"/>
      <c r="AD113" s="919"/>
      <c r="AE113" s="920"/>
      <c r="AF113" s="921">
        <v>1086355</v>
      </c>
      <c r="AG113" s="919"/>
      <c r="AH113" s="919"/>
      <c r="AI113" s="919"/>
      <c r="AJ113" s="920"/>
      <c r="AK113" s="921">
        <v>1107869</v>
      </c>
      <c r="AL113" s="919"/>
      <c r="AM113" s="919"/>
      <c r="AN113" s="919"/>
      <c r="AO113" s="920"/>
      <c r="AP113" s="922">
        <v>8.8000000000000007</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139797</v>
      </c>
      <c r="BR113" s="817"/>
      <c r="BS113" s="817"/>
      <c r="BT113" s="817"/>
      <c r="BU113" s="817"/>
      <c r="BV113" s="817">
        <v>128472</v>
      </c>
      <c r="BW113" s="817"/>
      <c r="BX113" s="817"/>
      <c r="BY113" s="817"/>
      <c r="BZ113" s="817"/>
      <c r="CA113" s="817">
        <v>117777</v>
      </c>
      <c r="CB113" s="817"/>
      <c r="CC113" s="817"/>
      <c r="CD113" s="817"/>
      <c r="CE113" s="817"/>
      <c r="CF113" s="875">
        <v>0.9</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13642</v>
      </c>
      <c r="AB114" s="780"/>
      <c r="AC114" s="780"/>
      <c r="AD114" s="780"/>
      <c r="AE114" s="781"/>
      <c r="AF114" s="782">
        <v>11947</v>
      </c>
      <c r="AG114" s="780"/>
      <c r="AH114" s="780"/>
      <c r="AI114" s="780"/>
      <c r="AJ114" s="781"/>
      <c r="AK114" s="782">
        <v>11238</v>
      </c>
      <c r="AL114" s="780"/>
      <c r="AM114" s="780"/>
      <c r="AN114" s="780"/>
      <c r="AO114" s="781"/>
      <c r="AP114" s="824">
        <v>0.1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4536178</v>
      </c>
      <c r="BR114" s="817"/>
      <c r="BS114" s="817"/>
      <c r="BT114" s="817"/>
      <c r="BU114" s="817"/>
      <c r="BV114" s="817">
        <v>4185568</v>
      </c>
      <c r="BW114" s="817"/>
      <c r="BX114" s="817"/>
      <c r="BY114" s="817"/>
      <c r="BZ114" s="817"/>
      <c r="CA114" s="817">
        <v>4250747</v>
      </c>
      <c r="CB114" s="817"/>
      <c r="CC114" s="817"/>
      <c r="CD114" s="817"/>
      <c r="CE114" s="817"/>
      <c r="CF114" s="875">
        <v>33.9</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20343</v>
      </c>
      <c r="AB115" s="919"/>
      <c r="AC115" s="919"/>
      <c r="AD115" s="919"/>
      <c r="AE115" s="920"/>
      <c r="AF115" s="921">
        <v>19870</v>
      </c>
      <c r="AG115" s="919"/>
      <c r="AH115" s="919"/>
      <c r="AI115" s="919"/>
      <c r="AJ115" s="920"/>
      <c r="AK115" s="921">
        <v>18716</v>
      </c>
      <c r="AL115" s="919"/>
      <c r="AM115" s="919"/>
      <c r="AN115" s="919"/>
      <c r="AO115" s="920"/>
      <c r="AP115" s="922">
        <v>0.1</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2534</v>
      </c>
      <c r="DH116" s="780"/>
      <c r="DI116" s="780"/>
      <c r="DJ116" s="780"/>
      <c r="DK116" s="781"/>
      <c r="DL116" s="782">
        <v>1675</v>
      </c>
      <c r="DM116" s="780"/>
      <c r="DN116" s="780"/>
      <c r="DO116" s="780"/>
      <c r="DP116" s="781"/>
      <c r="DQ116" s="782">
        <v>831</v>
      </c>
      <c r="DR116" s="780"/>
      <c r="DS116" s="780"/>
      <c r="DT116" s="780"/>
      <c r="DU116" s="781"/>
      <c r="DV116" s="824">
        <v>0</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4550054</v>
      </c>
      <c r="AB117" s="903"/>
      <c r="AC117" s="903"/>
      <c r="AD117" s="903"/>
      <c r="AE117" s="904"/>
      <c r="AF117" s="905">
        <v>4577404</v>
      </c>
      <c r="AG117" s="903"/>
      <c r="AH117" s="903"/>
      <c r="AI117" s="903"/>
      <c r="AJ117" s="904"/>
      <c r="AK117" s="905">
        <v>4668948</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44417831</v>
      </c>
      <c r="BR119" s="845"/>
      <c r="BS119" s="845"/>
      <c r="BT119" s="845"/>
      <c r="BU119" s="845"/>
      <c r="BV119" s="845">
        <v>42112400</v>
      </c>
      <c r="BW119" s="845"/>
      <c r="BX119" s="845"/>
      <c r="BY119" s="845"/>
      <c r="BZ119" s="845"/>
      <c r="CA119" s="845">
        <v>41801367</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184571</v>
      </c>
      <c r="DH119" s="764"/>
      <c r="DI119" s="764"/>
      <c r="DJ119" s="764"/>
      <c r="DK119" s="765"/>
      <c r="DL119" s="766">
        <v>165561</v>
      </c>
      <c r="DM119" s="764"/>
      <c r="DN119" s="764"/>
      <c r="DO119" s="764"/>
      <c r="DP119" s="765"/>
      <c r="DQ119" s="766">
        <v>149315</v>
      </c>
      <c r="DR119" s="764"/>
      <c r="DS119" s="764"/>
      <c r="DT119" s="764"/>
      <c r="DU119" s="765"/>
      <c r="DV119" s="848">
        <v>1.2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10631888</v>
      </c>
      <c r="BR120" s="842"/>
      <c r="BS120" s="842"/>
      <c r="BT120" s="842"/>
      <c r="BU120" s="842"/>
      <c r="BV120" s="842">
        <v>11091716</v>
      </c>
      <c r="BW120" s="842"/>
      <c r="BX120" s="842"/>
      <c r="BY120" s="842"/>
      <c r="BZ120" s="842"/>
      <c r="CA120" s="842">
        <v>11137818</v>
      </c>
      <c r="CB120" s="842"/>
      <c r="CC120" s="842"/>
      <c r="CD120" s="842"/>
      <c r="CE120" s="842"/>
      <c r="CF120" s="866">
        <v>88.7</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4550217</v>
      </c>
      <c r="DH120" s="842"/>
      <c r="DI120" s="842"/>
      <c r="DJ120" s="842"/>
      <c r="DK120" s="842"/>
      <c r="DL120" s="842">
        <v>4095938</v>
      </c>
      <c r="DM120" s="842"/>
      <c r="DN120" s="842"/>
      <c r="DO120" s="842"/>
      <c r="DP120" s="842"/>
      <c r="DQ120" s="842">
        <v>3759883</v>
      </c>
      <c r="DR120" s="842"/>
      <c r="DS120" s="842"/>
      <c r="DT120" s="842"/>
      <c r="DU120" s="842"/>
      <c r="DV120" s="843">
        <v>30</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168171</v>
      </c>
      <c r="BR121" s="817"/>
      <c r="BS121" s="817"/>
      <c r="BT121" s="817"/>
      <c r="BU121" s="817"/>
      <c r="BV121" s="817">
        <v>148142</v>
      </c>
      <c r="BW121" s="817"/>
      <c r="BX121" s="817"/>
      <c r="BY121" s="817"/>
      <c r="BZ121" s="817"/>
      <c r="CA121" s="817">
        <v>124407</v>
      </c>
      <c r="CB121" s="817"/>
      <c r="CC121" s="817"/>
      <c r="CD121" s="817"/>
      <c r="CE121" s="817"/>
      <c r="CF121" s="875">
        <v>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3762458</v>
      </c>
      <c r="DH121" s="817"/>
      <c r="DI121" s="817"/>
      <c r="DJ121" s="817"/>
      <c r="DK121" s="817"/>
      <c r="DL121" s="817">
        <v>3418065</v>
      </c>
      <c r="DM121" s="817"/>
      <c r="DN121" s="817"/>
      <c r="DO121" s="817"/>
      <c r="DP121" s="817"/>
      <c r="DQ121" s="817">
        <v>3059279</v>
      </c>
      <c r="DR121" s="817"/>
      <c r="DS121" s="817"/>
      <c r="DT121" s="817"/>
      <c r="DU121" s="817"/>
      <c r="DV121" s="794">
        <v>24.4</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31107084</v>
      </c>
      <c r="BR122" s="845"/>
      <c r="BS122" s="845"/>
      <c r="BT122" s="845"/>
      <c r="BU122" s="845"/>
      <c r="BV122" s="845">
        <v>29538476</v>
      </c>
      <c r="BW122" s="845"/>
      <c r="BX122" s="845"/>
      <c r="BY122" s="845"/>
      <c r="BZ122" s="845"/>
      <c r="CA122" s="845">
        <v>29639264</v>
      </c>
      <c r="CB122" s="845"/>
      <c r="CC122" s="845"/>
      <c r="CD122" s="845"/>
      <c r="CE122" s="845"/>
      <c r="CF122" s="846">
        <v>236.1</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161704</v>
      </c>
      <c r="DH122" s="817"/>
      <c r="DI122" s="817"/>
      <c r="DJ122" s="817"/>
      <c r="DK122" s="817"/>
      <c r="DL122" s="817">
        <v>137356</v>
      </c>
      <c r="DM122" s="817"/>
      <c r="DN122" s="817"/>
      <c r="DO122" s="817"/>
      <c r="DP122" s="817"/>
      <c r="DQ122" s="817">
        <v>119447</v>
      </c>
      <c r="DR122" s="817"/>
      <c r="DS122" s="817"/>
      <c r="DT122" s="817"/>
      <c r="DU122" s="817"/>
      <c r="DV122" s="794">
        <v>1</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872</v>
      </c>
      <c r="AB123" s="780"/>
      <c r="AC123" s="780"/>
      <c r="AD123" s="780"/>
      <c r="AE123" s="781"/>
      <c r="AF123" s="782">
        <v>858</v>
      </c>
      <c r="AG123" s="780"/>
      <c r="AH123" s="780"/>
      <c r="AI123" s="780"/>
      <c r="AJ123" s="781"/>
      <c r="AK123" s="782">
        <v>845</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41907143</v>
      </c>
      <c r="BR123" s="833"/>
      <c r="BS123" s="833"/>
      <c r="BT123" s="833"/>
      <c r="BU123" s="833"/>
      <c r="BV123" s="833">
        <v>40778334</v>
      </c>
      <c r="BW123" s="833"/>
      <c r="BX123" s="833"/>
      <c r="BY123" s="833"/>
      <c r="BZ123" s="833"/>
      <c r="CA123" s="833">
        <v>40901489</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19.3</v>
      </c>
      <c r="BR124" s="831"/>
      <c r="BS124" s="831"/>
      <c r="BT124" s="831"/>
      <c r="BU124" s="831"/>
      <c r="BV124" s="831">
        <v>10.6</v>
      </c>
      <c r="BW124" s="831"/>
      <c r="BX124" s="831"/>
      <c r="BY124" s="831"/>
      <c r="BZ124" s="831"/>
      <c r="CA124" s="831">
        <v>7.1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19471</v>
      </c>
      <c r="AB126" s="780"/>
      <c r="AC126" s="780"/>
      <c r="AD126" s="780"/>
      <c r="AE126" s="781"/>
      <c r="AF126" s="782">
        <v>19012</v>
      </c>
      <c r="AG126" s="780"/>
      <c r="AH126" s="780"/>
      <c r="AI126" s="780"/>
      <c r="AJ126" s="781"/>
      <c r="AK126" s="782">
        <v>17871</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55743</v>
      </c>
      <c r="AB128" s="801"/>
      <c r="AC128" s="801"/>
      <c r="AD128" s="801"/>
      <c r="AE128" s="802"/>
      <c r="AF128" s="803">
        <v>50417</v>
      </c>
      <c r="AG128" s="801"/>
      <c r="AH128" s="801"/>
      <c r="AI128" s="801"/>
      <c r="AJ128" s="802"/>
      <c r="AK128" s="803">
        <v>55378</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12.71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16464182</v>
      </c>
      <c r="AB129" s="780"/>
      <c r="AC129" s="780"/>
      <c r="AD129" s="780"/>
      <c r="AE129" s="781"/>
      <c r="AF129" s="782">
        <v>15901264</v>
      </c>
      <c r="AG129" s="780"/>
      <c r="AH129" s="780"/>
      <c r="AI129" s="780"/>
      <c r="AJ129" s="781"/>
      <c r="AK129" s="782">
        <v>15965151</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17.71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3463893</v>
      </c>
      <c r="AB130" s="780"/>
      <c r="AC130" s="780"/>
      <c r="AD130" s="780"/>
      <c r="AE130" s="781"/>
      <c r="AF130" s="782">
        <v>3382327</v>
      </c>
      <c r="AG130" s="780"/>
      <c r="AH130" s="780"/>
      <c r="AI130" s="780"/>
      <c r="AJ130" s="781"/>
      <c r="AK130" s="782">
        <v>3412252</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13000289</v>
      </c>
      <c r="AB131" s="764"/>
      <c r="AC131" s="764"/>
      <c r="AD131" s="764"/>
      <c r="AE131" s="765"/>
      <c r="AF131" s="766">
        <v>12518937</v>
      </c>
      <c r="AG131" s="764"/>
      <c r="AH131" s="764"/>
      <c r="AI131" s="764"/>
      <c r="AJ131" s="765"/>
      <c r="AK131" s="766">
        <v>12552899</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7.1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7.9261161040000001</v>
      </c>
      <c r="AB132" s="745"/>
      <c r="AC132" s="745"/>
      <c r="AD132" s="745"/>
      <c r="AE132" s="746"/>
      <c r="AF132" s="747">
        <v>9.1434280720000007</v>
      </c>
      <c r="AG132" s="745"/>
      <c r="AH132" s="745"/>
      <c r="AI132" s="745"/>
      <c r="AJ132" s="746"/>
      <c r="AK132" s="747">
        <v>9.5700443380000006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8.3000000000000007</v>
      </c>
      <c r="AB133" s="724"/>
      <c r="AC133" s="724"/>
      <c r="AD133" s="724"/>
      <c r="AE133" s="725"/>
      <c r="AF133" s="723">
        <v>8.6999999999999993</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9SZmhQRGkB3R3/t1d8hGvIyZrdnMQ0al3z+o+rrDiV3EbVK0+g5PkXZerjf8ipxQi+srrsb0GiUWEF6LC18kg==" saltValue="PaaqqsntcOfcReKTbgmrsg==" spinCount="100000" sheet="1" objects="1" scenarios="1" formatRows="0"/>
  <mergeCells count="2035">
    <mergeCell ref="DB9:DF9"/>
    <mergeCell ref="DG9:DK9"/>
    <mergeCell ref="DL9:DP9"/>
    <mergeCell ref="DQ9:DU9"/>
    <mergeCell ref="DB11:DF11"/>
    <mergeCell ref="DG11:DK11"/>
    <mergeCell ref="DL11:DP11"/>
    <mergeCell ref="DQ11:DU11"/>
    <mergeCell ref="DL13:DP13"/>
    <mergeCell ref="DQ13:DU13"/>
    <mergeCell ref="DB13:DF13"/>
    <mergeCell ref="DG13:DK13"/>
    <mergeCell ref="DB12:DF12"/>
    <mergeCell ref="DG12:DK12"/>
    <mergeCell ref="DL12:DP12"/>
    <mergeCell ref="DQ12:DU12"/>
    <mergeCell ref="DB14:DF14"/>
    <mergeCell ref="B68:P68"/>
    <mergeCell ref="B70:P70"/>
    <mergeCell ref="B69:P69"/>
    <mergeCell ref="B71:P71"/>
    <mergeCell ref="B72:P72"/>
    <mergeCell ref="B74:P74"/>
    <mergeCell ref="B73:P73"/>
    <mergeCell ref="B75:P75"/>
    <mergeCell ref="B76:P76"/>
    <mergeCell ref="B77:P77"/>
    <mergeCell ref="BS10:CG10"/>
    <mergeCell ref="BS12:CG12"/>
    <mergeCell ref="BS11:CG11"/>
    <mergeCell ref="A2:BI2"/>
    <mergeCell ref="DJ2:DO2"/>
    <mergeCell ref="DQ2:DZ2"/>
    <mergeCell ref="A4:AY4"/>
    <mergeCell ref="BQ4:DZ4"/>
    <mergeCell ref="A5:P6"/>
    <mergeCell ref="Q5:U6"/>
    <mergeCell ref="V5:Z6"/>
    <mergeCell ref="AA5:AE6"/>
    <mergeCell ref="AF5:AJ6"/>
    <mergeCell ref="DV7:DZ7"/>
    <mergeCell ref="BS7:CG7"/>
    <mergeCell ref="BS9:CG9"/>
    <mergeCell ref="BS8:CG8"/>
    <mergeCell ref="CH7:CL7"/>
    <mergeCell ref="CM7:CQ7"/>
    <mergeCell ref="CR7:CV7"/>
    <mergeCell ref="CW7:DA7"/>
    <mergeCell ref="DV5:DZ6"/>
    <mergeCell ref="AK8:AO8"/>
    <mergeCell ref="AP8:AT8"/>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DL7:DP7"/>
    <mergeCell ref="DQ7:DU7"/>
    <mergeCell ref="DB7:DF7"/>
    <mergeCell ref="DG7:DK7"/>
    <mergeCell ref="DB8:DF8"/>
    <mergeCell ref="DG8:DK8"/>
    <mergeCell ref="DL8:DP8"/>
    <mergeCell ref="DQ8:DU8"/>
    <mergeCell ref="DV9:DZ9"/>
    <mergeCell ref="B10:P10"/>
    <mergeCell ref="Q10:U10"/>
    <mergeCell ref="V10:Z10"/>
    <mergeCell ref="AA10:AE10"/>
    <mergeCell ref="AF10:AJ10"/>
    <mergeCell ref="AK10:AO10"/>
    <mergeCell ref="AP10:AT10"/>
    <mergeCell ref="AU10:AY10"/>
    <mergeCell ref="CR9:CV9"/>
    <mergeCell ref="CW9:DA9"/>
    <mergeCell ref="AK9:AO9"/>
    <mergeCell ref="AP9:AT9"/>
    <mergeCell ref="AU9:AY9"/>
    <mergeCell ref="CH9:CL9"/>
    <mergeCell ref="CM9:CQ9"/>
    <mergeCell ref="DV8:DZ8"/>
    <mergeCell ref="B9:P9"/>
    <mergeCell ref="Q9:U9"/>
    <mergeCell ref="V9:Z9"/>
    <mergeCell ref="AA9:AE9"/>
    <mergeCell ref="AF9:AJ9"/>
    <mergeCell ref="AU8:AY8"/>
    <mergeCell ref="CH8:CL8"/>
    <mergeCell ref="CM8:CQ8"/>
    <mergeCell ref="CR8:CV8"/>
    <mergeCell ref="CW8:DA8"/>
    <mergeCell ref="B8:P8"/>
    <mergeCell ref="Q8:U8"/>
    <mergeCell ref="V8:Z8"/>
    <mergeCell ref="AA8:AE8"/>
    <mergeCell ref="AF8:AJ8"/>
    <mergeCell ref="DV11:DZ11"/>
    <mergeCell ref="B12:P12"/>
    <mergeCell ref="Q12:U12"/>
    <mergeCell ref="V12:Z12"/>
    <mergeCell ref="AA12:AE12"/>
    <mergeCell ref="AF12:AJ12"/>
    <mergeCell ref="AU11:AY11"/>
    <mergeCell ref="CH11:CL11"/>
    <mergeCell ref="CM11:CQ11"/>
    <mergeCell ref="CR11:CV11"/>
    <mergeCell ref="CW11:DA11"/>
    <mergeCell ref="DV13:DZ13"/>
    <mergeCell ref="DV10:DZ10"/>
    <mergeCell ref="B11:P11"/>
    <mergeCell ref="Q11:U11"/>
    <mergeCell ref="V11:Z11"/>
    <mergeCell ref="AA11:AE11"/>
    <mergeCell ref="AF11:AJ11"/>
    <mergeCell ref="AK11:AO11"/>
    <mergeCell ref="AP11:AT11"/>
    <mergeCell ref="CH10:CL10"/>
    <mergeCell ref="CM10:CQ10"/>
    <mergeCell ref="CR10:CV10"/>
    <mergeCell ref="CW10:DA10"/>
    <mergeCell ref="BS13:CG13"/>
    <mergeCell ref="DL10:DP10"/>
    <mergeCell ref="DQ10:DU10"/>
    <mergeCell ref="DB10:DF10"/>
    <mergeCell ref="DG10:DK10"/>
    <mergeCell ref="CH13:CL13"/>
    <mergeCell ref="CM13:CQ13"/>
    <mergeCell ref="CR13:CV13"/>
    <mergeCell ref="CW13:DA13"/>
    <mergeCell ref="DV12:DZ12"/>
    <mergeCell ref="B13:P13"/>
    <mergeCell ref="Q13:U13"/>
    <mergeCell ref="V13:Z13"/>
    <mergeCell ref="AA13:AE13"/>
    <mergeCell ref="AF13:AJ13"/>
    <mergeCell ref="AK13:AO13"/>
    <mergeCell ref="AP13:AT13"/>
    <mergeCell ref="AU13:AY13"/>
    <mergeCell ref="CR12:CV12"/>
    <mergeCell ref="CW12:DA12"/>
    <mergeCell ref="AK12:AO12"/>
    <mergeCell ref="AP12:AT12"/>
    <mergeCell ref="AU12:AY12"/>
    <mergeCell ref="CH12:CL12"/>
    <mergeCell ref="CM12:CQ12"/>
    <mergeCell ref="CM15:CQ15"/>
    <mergeCell ref="DV14:DZ14"/>
    <mergeCell ref="B15:P15"/>
    <mergeCell ref="Q15:U15"/>
    <mergeCell ref="V15:Z15"/>
    <mergeCell ref="AA15:AE15"/>
    <mergeCell ref="AF15:AJ15"/>
    <mergeCell ref="AU14:AY14"/>
    <mergeCell ref="CH14:CL14"/>
    <mergeCell ref="CM14:CQ14"/>
    <mergeCell ref="CR14:CV14"/>
    <mergeCell ref="CW14:DA14"/>
    <mergeCell ref="DG14:DK14"/>
    <mergeCell ref="DL14:DP14"/>
    <mergeCell ref="DQ14:DU14"/>
    <mergeCell ref="DB15:DF15"/>
    <mergeCell ref="DG15:DK15"/>
    <mergeCell ref="DL15:DP15"/>
    <mergeCell ref="DQ15:DU15"/>
    <mergeCell ref="B14:P14"/>
    <mergeCell ref="Q14:U14"/>
    <mergeCell ref="V14:Z14"/>
    <mergeCell ref="AA14:AE14"/>
    <mergeCell ref="AF14:AJ14"/>
    <mergeCell ref="AK14:AO14"/>
    <mergeCell ref="AP14:AT14"/>
    <mergeCell ref="BS15:CG15"/>
    <mergeCell ref="BS14:CG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AK15:AO15"/>
    <mergeCell ref="AP15:AT15"/>
    <mergeCell ref="AU15:AY15"/>
    <mergeCell ref="CH15:CL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B1" zoomScale="90" zoomScaleNormal="85" zoomScaleSheetLayoutView="90" workbookViewId="0">
      <selection activeCell="CO51" sqref="CO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ndAjdzu509f9MK10Eyp/Ryt/UNmC4Gc2V39eGzP+e/6ADw1OmfLMne51RILZeFsTz6yvx7EZ0LxKYOfufwflg==" saltValue="awUWzYWMrApcTS5zmWNffA==" spinCount="100000" sheet="1" objects="1" scenarios="1"/>
  <dataConsolidate/>
  <phoneticPr fontId="2"/>
  <printOptions horizontalCentered="1" verticalCentered="1"/>
  <pageMargins left="0" right="0" top="0" bottom="0" header="0" footer="0"/>
  <pageSetup paperSize="9" scale="44" fitToHeight="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election activeCell="CW15" sqref="CW15:DA1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6fOuT5/Z3243Nato6shUjkcZQZeGN4M1edzx6c9pUZP40Kn23IYT1iaiHM0yyfF6o8uNLAb6ALyuTNvQj7elw==" saltValue="TYsT9eKVqFtct87Vlsrzm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CW15" sqref="CW15:DA15"/>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4542151</v>
      </c>
      <c r="AP9" s="281">
        <v>137022</v>
      </c>
      <c r="AQ9" s="282">
        <v>107616</v>
      </c>
      <c r="AR9" s="283">
        <v>27.3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23505</v>
      </c>
      <c r="AP10" s="284">
        <v>709</v>
      </c>
      <c r="AQ10" s="285">
        <v>10095</v>
      </c>
      <c r="AR10" s="286">
        <v>-93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1704</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98647</v>
      </c>
      <c r="AP13" s="284">
        <v>2976</v>
      </c>
      <c r="AQ13" s="285">
        <v>4110</v>
      </c>
      <c r="AR13" s="286">
        <v>-27.6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94994</v>
      </c>
      <c r="AP14" s="284">
        <v>2866</v>
      </c>
      <c r="AQ14" s="285">
        <v>2451</v>
      </c>
      <c r="AR14" s="286">
        <v>16.899999999999999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-319265</v>
      </c>
      <c r="AP15" s="284">
        <v>-9631</v>
      </c>
      <c r="AQ15" s="285">
        <v>-6399</v>
      </c>
      <c r="AR15" s="286">
        <v>50.5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4440032</v>
      </c>
      <c r="AP16" s="284">
        <v>133942</v>
      </c>
      <c r="AQ16" s="285">
        <v>119584</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13.21</v>
      </c>
      <c r="AP21" s="298">
        <v>10.86</v>
      </c>
      <c r="AQ21" s="299">
        <v>2.35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93.4</v>
      </c>
      <c r="AP22" s="303">
        <v>97.3</v>
      </c>
      <c r="AQ22" s="304">
        <v>-3.9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3531125</v>
      </c>
      <c r="AP32" s="312">
        <v>106523</v>
      </c>
      <c r="AQ32" s="313">
        <v>75090</v>
      </c>
      <c r="AR32" s="314">
        <v>41.9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1107869</v>
      </c>
      <c r="AP35" s="312">
        <v>33421</v>
      </c>
      <c r="AQ35" s="313">
        <v>17211</v>
      </c>
      <c r="AR35" s="314">
        <v>94.2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11238</v>
      </c>
      <c r="AP36" s="312">
        <v>339</v>
      </c>
      <c r="AQ36" s="313">
        <v>2478</v>
      </c>
      <c r="AR36" s="314">
        <v>-86.3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18716</v>
      </c>
      <c r="AP37" s="312">
        <v>565</v>
      </c>
      <c r="AQ37" s="313">
        <v>654</v>
      </c>
      <c r="AR37" s="314">
        <v>-13.6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-55378</v>
      </c>
      <c r="AP39" s="312">
        <v>-1671</v>
      </c>
      <c r="AQ39" s="313">
        <v>-3502</v>
      </c>
      <c r="AR39" s="314">
        <v>-52.3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-3412252</v>
      </c>
      <c r="AP40" s="312">
        <v>-102937</v>
      </c>
      <c r="AQ40" s="313">
        <v>-63750</v>
      </c>
      <c r="AR40" s="314">
        <v>61.5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1201318</v>
      </c>
      <c r="AP41" s="312">
        <v>36240</v>
      </c>
      <c r="AQ41" s="313">
        <v>28185</v>
      </c>
      <c r="AR41" s="314">
        <v>28.6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5809928</v>
      </c>
      <c r="AN51" s="334">
        <v>162597</v>
      </c>
      <c r="AO51" s="335">
        <v>67.3</v>
      </c>
      <c r="AP51" s="336">
        <v>94081</v>
      </c>
      <c r="AQ51" s="337">
        <v>10.5</v>
      </c>
      <c r="AR51" s="338">
        <v>56.8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4833592</v>
      </c>
      <c r="AN52" s="342">
        <v>135273</v>
      </c>
      <c r="AO52" s="343">
        <v>92.9</v>
      </c>
      <c r="AP52" s="344">
        <v>48949</v>
      </c>
      <c r="AQ52" s="345">
        <v>11.5</v>
      </c>
      <c r="AR52" s="346">
        <v>81.400000000000006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3263327</v>
      </c>
      <c r="AN53" s="334">
        <v>92803</v>
      </c>
      <c r="AO53" s="335">
        <v>-42.9</v>
      </c>
      <c r="AP53" s="336">
        <v>92632</v>
      </c>
      <c r="AQ53" s="337">
        <v>-1.5</v>
      </c>
      <c r="AR53" s="338">
        <v>-41.4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1340068</v>
      </c>
      <c r="AN54" s="342">
        <v>38109</v>
      </c>
      <c r="AO54" s="343">
        <v>-71.8</v>
      </c>
      <c r="AP54" s="344">
        <v>47978</v>
      </c>
      <c r="AQ54" s="345">
        <v>-2</v>
      </c>
      <c r="AR54" s="346">
        <v>-69.8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3319663</v>
      </c>
      <c r="AN55" s="334">
        <v>96606</v>
      </c>
      <c r="AO55" s="335">
        <v>4.0999999999999996</v>
      </c>
      <c r="AP55" s="336">
        <v>96469</v>
      </c>
      <c r="AQ55" s="337">
        <v>4.0999999999999996</v>
      </c>
      <c r="AR55" s="338">
        <v>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1618349</v>
      </c>
      <c r="AN56" s="342">
        <v>47096</v>
      </c>
      <c r="AO56" s="343">
        <v>23.6</v>
      </c>
      <c r="AP56" s="344">
        <v>49775</v>
      </c>
      <c r="AQ56" s="345">
        <v>3.7</v>
      </c>
      <c r="AR56" s="346">
        <v>19.899999999999999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3722412</v>
      </c>
      <c r="AN57" s="334">
        <v>110385</v>
      </c>
      <c r="AO57" s="335">
        <v>14.3</v>
      </c>
      <c r="AP57" s="336">
        <v>85743</v>
      </c>
      <c r="AQ57" s="337">
        <v>-11.1</v>
      </c>
      <c r="AR57" s="338">
        <v>25.4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1954782</v>
      </c>
      <c r="AN58" s="342">
        <v>57968</v>
      </c>
      <c r="AO58" s="343">
        <v>23.1</v>
      </c>
      <c r="AP58" s="344">
        <v>45231</v>
      </c>
      <c r="AQ58" s="345">
        <v>-9.1</v>
      </c>
      <c r="AR58" s="346">
        <v>32.200000000000003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5285735</v>
      </c>
      <c r="AN59" s="334">
        <v>159454</v>
      </c>
      <c r="AO59" s="335">
        <v>44.5</v>
      </c>
      <c r="AP59" s="336">
        <v>92509</v>
      </c>
      <c r="AQ59" s="337">
        <v>7.9</v>
      </c>
      <c r="AR59" s="338">
        <v>36.6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3583829</v>
      </c>
      <c r="AN60" s="342">
        <v>108113</v>
      </c>
      <c r="AO60" s="343">
        <v>86.5</v>
      </c>
      <c r="AP60" s="344">
        <v>52274</v>
      </c>
      <c r="AQ60" s="345">
        <v>15.6</v>
      </c>
      <c r="AR60" s="346">
        <v>70.900000000000006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4280213</v>
      </c>
      <c r="AN61" s="349">
        <v>124369</v>
      </c>
      <c r="AO61" s="350">
        <v>17.5</v>
      </c>
      <c r="AP61" s="351">
        <v>92287</v>
      </c>
      <c r="AQ61" s="352">
        <v>2</v>
      </c>
      <c r="AR61" s="338">
        <v>15.5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2666124</v>
      </c>
      <c r="AN62" s="342">
        <v>77312</v>
      </c>
      <c r="AO62" s="343">
        <v>30.9</v>
      </c>
      <c r="AP62" s="344">
        <v>48841</v>
      </c>
      <c r="AQ62" s="345">
        <v>3.9</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Emr/zwf37JJvFtu2GHKYx4Y12Cv+wF320Ak2P4SACfiRTTx7gvFq2VfB0Xq2WBljIVCGfTg2iEGFyOnAdg+LA==" saltValue="2LgG7XVwc9Ps3asAq9Xk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5" zoomScaleNormal="100" zoomScaleSheetLayoutView="55" workbookViewId="0">
      <selection activeCell="CW15" sqref="CW15:DA1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0VBsdB67yfRauxBATz/CwdWudlP9CJsga7auq5JBGdf7cEefwqgtP3+KInOEZNBWuKR0ZYrunfjCKFUEcJCIsQ==" saltValue="TohR4w17z/iERK7mM1wDoA=="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G73" zoomScaleNormal="100" zoomScaleSheetLayoutView="55" workbookViewId="0">
      <selection activeCell="CW15" sqref="CW15:DA1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V3b0Vnw6fNhQkelu9hfA18rbgBe3poJBOr9EmiOsl5GKcZU16xVQkl9MioyJ2dWULGixklqyFTXa7l9hW4cCbg==" saltValue="UwdP1eHb0NFF0BxTKz6yjw=="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35.5</v>
      </c>
      <c r="G47" s="12">
        <v>36.68</v>
      </c>
      <c r="H47" s="12">
        <v>35.14</v>
      </c>
      <c r="I47" s="12">
        <v>36.75</v>
      </c>
      <c r="J47" s="13">
        <v>34.26</v>
      </c>
    </row>
    <row r="48" spans="2:10" ht="57.75" customHeight="1" x14ac:dyDescent="0.15">
      <c r="B48" s="14"/>
      <c r="C48" s="1141" t="s">
        <v>4</v>
      </c>
      <c r="D48" s="1141"/>
      <c r="E48" s="1142"/>
      <c r="F48" s="15">
        <v>3.99</v>
      </c>
      <c r="G48" s="16">
        <v>4.6399999999999997</v>
      </c>
      <c r="H48" s="16">
        <v>5.21</v>
      </c>
      <c r="I48" s="16">
        <v>5.36</v>
      </c>
      <c r="J48" s="17">
        <v>6.93</v>
      </c>
    </row>
    <row r="49" spans="2:10" ht="57.75" customHeight="1" thickBot="1" x14ac:dyDescent="0.2">
      <c r="B49" s="18"/>
      <c r="C49" s="1143" t="s">
        <v>5</v>
      </c>
      <c r="D49" s="1143"/>
      <c r="E49" s="1144"/>
      <c r="F49" s="19" t="s">
        <v>534</v>
      </c>
      <c r="G49" s="20">
        <v>2.68</v>
      </c>
      <c r="H49" s="20">
        <v>0.22</v>
      </c>
      <c r="I49" s="20">
        <v>0.33</v>
      </c>
      <c r="J49" s="21" t="s">
        <v>535</v>
      </c>
    </row>
    <row r="50" spans="2:10" x14ac:dyDescent="0.15"/>
  </sheetData>
  <sheetProtection algorithmName="SHA-512" hashValue="GcGeH3k/LCvjAZzo4hAV+XeDpvcMKWVzR/7Bxh+3uaY9syNLiJoMnCSGlvZGfdexp/QrhdmXDXEfSlFgbqFjOg==" saltValue="WN+SQ8yWGOv8Mcd1d4wXWg=="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6"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P36" sqref="P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3.98</v>
      </c>
      <c r="G34" s="33">
        <v>4.6399999999999997</v>
      </c>
      <c r="H34" s="33">
        <v>5.21</v>
      </c>
      <c r="I34" s="33">
        <v>5.35</v>
      </c>
      <c r="J34" s="34">
        <v>6.93</v>
      </c>
      <c r="K34" s="22"/>
      <c r="L34" s="22"/>
      <c r="M34" s="22"/>
      <c r="N34" s="22"/>
      <c r="O34" s="22"/>
      <c r="P34" s="22"/>
    </row>
    <row r="35" spans="1:16" ht="39" customHeight="1" x14ac:dyDescent="0.15">
      <c r="A35" s="22"/>
      <c r="B35" s="35"/>
      <c r="C35" s="1145" t="s">
        <v>537</v>
      </c>
      <c r="D35" s="1146"/>
      <c r="E35" s="1147"/>
      <c r="F35" s="36">
        <v>2.35</v>
      </c>
      <c r="G35" s="37">
        <v>2.62</v>
      </c>
      <c r="H35" s="37">
        <v>3.02</v>
      </c>
      <c r="I35" s="37">
        <v>3.61</v>
      </c>
      <c r="J35" s="38">
        <v>3.42</v>
      </c>
      <c r="K35" s="22"/>
      <c r="L35" s="22"/>
      <c r="M35" s="22"/>
      <c r="N35" s="22"/>
      <c r="O35" s="22"/>
      <c r="P35" s="22"/>
    </row>
    <row r="36" spans="1:16" ht="39" customHeight="1" x14ac:dyDescent="0.15">
      <c r="A36" s="22"/>
      <c r="B36" s="35"/>
      <c r="C36" s="1145" t="s">
        <v>538</v>
      </c>
      <c r="D36" s="1146"/>
      <c r="E36" s="1147"/>
      <c r="F36" s="36">
        <v>2.08</v>
      </c>
      <c r="G36" s="37">
        <v>2.85</v>
      </c>
      <c r="H36" s="37">
        <v>2.9</v>
      </c>
      <c r="I36" s="37">
        <v>3.12</v>
      </c>
      <c r="J36" s="38">
        <v>3.26</v>
      </c>
      <c r="K36" s="22"/>
      <c r="L36" s="22"/>
      <c r="M36" s="22"/>
      <c r="N36" s="22"/>
      <c r="O36" s="22"/>
      <c r="P36" s="22"/>
    </row>
    <row r="37" spans="1:16" ht="39" customHeight="1" x14ac:dyDescent="0.15">
      <c r="A37" s="22"/>
      <c r="B37" s="35"/>
      <c r="C37" s="1145" t="s">
        <v>539</v>
      </c>
      <c r="D37" s="1146"/>
      <c r="E37" s="1147"/>
      <c r="F37" s="36">
        <v>5.72</v>
      </c>
      <c r="G37" s="37">
        <v>6.16</v>
      </c>
      <c r="H37" s="37">
        <v>5.33</v>
      </c>
      <c r="I37" s="37">
        <v>4.17</v>
      </c>
      <c r="J37" s="38">
        <v>2.95</v>
      </c>
      <c r="K37" s="22"/>
      <c r="L37" s="22"/>
      <c r="M37" s="22"/>
      <c r="N37" s="22"/>
      <c r="O37" s="22"/>
      <c r="P37" s="22"/>
    </row>
    <row r="38" spans="1:16" ht="39" customHeight="1" x14ac:dyDescent="0.15">
      <c r="A38" s="22"/>
      <c r="B38" s="35"/>
      <c r="C38" s="1145" t="s">
        <v>540</v>
      </c>
      <c r="D38" s="1146"/>
      <c r="E38" s="1147"/>
      <c r="F38" s="36">
        <v>3.99</v>
      </c>
      <c r="G38" s="37">
        <v>4.2300000000000004</v>
      </c>
      <c r="H38" s="37">
        <v>4.1100000000000003</v>
      </c>
      <c r="I38" s="37">
        <v>3.84</v>
      </c>
      <c r="J38" s="38">
        <v>2.84</v>
      </c>
      <c r="K38" s="22"/>
      <c r="L38" s="22"/>
      <c r="M38" s="22"/>
      <c r="N38" s="22"/>
      <c r="O38" s="22"/>
      <c r="P38" s="22"/>
    </row>
    <row r="39" spans="1:16" ht="39" customHeight="1" x14ac:dyDescent="0.15">
      <c r="A39" s="22"/>
      <c r="B39" s="35"/>
      <c r="C39" s="1145" t="s">
        <v>541</v>
      </c>
      <c r="D39" s="1146"/>
      <c r="E39" s="1147"/>
      <c r="F39" s="36">
        <v>0.71</v>
      </c>
      <c r="G39" s="37">
        <v>1.17</v>
      </c>
      <c r="H39" s="37">
        <v>1.1200000000000001</v>
      </c>
      <c r="I39" s="37">
        <v>1.58</v>
      </c>
      <c r="J39" s="38">
        <v>1.37</v>
      </c>
      <c r="K39" s="22"/>
      <c r="L39" s="22"/>
      <c r="M39" s="22"/>
      <c r="N39" s="22"/>
      <c r="O39" s="22"/>
      <c r="P39" s="22"/>
    </row>
    <row r="40" spans="1:16" ht="39" customHeight="1" x14ac:dyDescent="0.15">
      <c r="A40" s="22"/>
      <c r="B40" s="35"/>
      <c r="C40" s="1145" t="s">
        <v>542</v>
      </c>
      <c r="D40" s="1146"/>
      <c r="E40" s="1147"/>
      <c r="F40" s="36">
        <v>0.74</v>
      </c>
      <c r="G40" s="37">
        <v>0.78</v>
      </c>
      <c r="H40" s="37">
        <v>0.68</v>
      </c>
      <c r="I40" s="37">
        <v>0.66</v>
      </c>
      <c r="J40" s="38">
        <v>0.65</v>
      </c>
      <c r="K40" s="22"/>
      <c r="L40" s="22"/>
      <c r="M40" s="22"/>
      <c r="N40" s="22"/>
      <c r="O40" s="22"/>
      <c r="P40" s="22"/>
    </row>
    <row r="41" spans="1:16" ht="39" customHeight="1" x14ac:dyDescent="0.15">
      <c r="A41" s="22"/>
      <c r="B41" s="35"/>
      <c r="C41" s="1145" t="s">
        <v>543</v>
      </c>
      <c r="D41" s="1146"/>
      <c r="E41" s="1147"/>
      <c r="F41" s="36">
        <v>0.22</v>
      </c>
      <c r="G41" s="37">
        <v>0.69</v>
      </c>
      <c r="H41" s="37">
        <v>0.44</v>
      </c>
      <c r="I41" s="37">
        <v>0.18</v>
      </c>
      <c r="J41" s="38">
        <v>0.15</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0.04</v>
      </c>
      <c r="G43" s="42">
        <v>0</v>
      </c>
      <c r="H43" s="42">
        <v>0</v>
      </c>
      <c r="I43" s="42">
        <v>7.0000000000000007E-2</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4fgkBCqknzbwEw5pC/Trm+Q41h7iD6u/P/WMopA59YL3wnUjmMJMBAhbPr+vOyc743EaYp+gaA81HF7G22law==" saltValue="7Kt2IJHWjTVykupsHjyb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CW15" sqref="CW15:DA1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3178</v>
      </c>
      <c r="L45" s="60">
        <v>3375</v>
      </c>
      <c r="M45" s="60">
        <v>3372</v>
      </c>
      <c r="N45" s="60">
        <v>3459</v>
      </c>
      <c r="O45" s="61">
        <v>3531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1233</v>
      </c>
      <c r="L48" s="64">
        <v>1333</v>
      </c>
      <c r="M48" s="64">
        <v>1145</v>
      </c>
      <c r="N48" s="64">
        <v>1086</v>
      </c>
      <c r="O48" s="65">
        <v>1108</v>
      </c>
      <c r="P48" s="48"/>
      <c r="Q48" s="48"/>
      <c r="R48" s="48"/>
      <c r="S48" s="48"/>
      <c r="T48" s="48"/>
      <c r="U48" s="48"/>
    </row>
    <row r="49" spans="1:21" ht="30.75" customHeight="1" x14ac:dyDescent="0.15">
      <c r="A49" s="48"/>
      <c r="B49" s="1178"/>
      <c r="C49" s="1179"/>
      <c r="D49" s="62"/>
      <c r="E49" s="1155" t="s">
        <v>14</v>
      </c>
      <c r="F49" s="1155"/>
      <c r="G49" s="1155"/>
      <c r="H49" s="1155"/>
      <c r="I49" s="1155"/>
      <c r="J49" s="1156"/>
      <c r="K49" s="63">
        <v>14</v>
      </c>
      <c r="L49" s="64">
        <v>14</v>
      </c>
      <c r="M49" s="64">
        <v>14</v>
      </c>
      <c r="N49" s="64">
        <v>12</v>
      </c>
      <c r="O49" s="65">
        <v>11</v>
      </c>
      <c r="P49" s="48"/>
      <c r="Q49" s="48"/>
      <c r="R49" s="48"/>
      <c r="S49" s="48"/>
      <c r="T49" s="48"/>
      <c r="U49" s="48"/>
    </row>
    <row r="50" spans="1:21" ht="30.75" customHeight="1" x14ac:dyDescent="0.15">
      <c r="A50" s="48"/>
      <c r="B50" s="1178"/>
      <c r="C50" s="1179"/>
      <c r="D50" s="62"/>
      <c r="E50" s="1155" t="s">
        <v>15</v>
      </c>
      <c r="F50" s="1155"/>
      <c r="G50" s="1155"/>
      <c r="H50" s="1155"/>
      <c r="I50" s="1155"/>
      <c r="J50" s="1156"/>
      <c r="K50" s="63">
        <v>26</v>
      </c>
      <c r="L50" s="64">
        <v>21</v>
      </c>
      <c r="M50" s="64">
        <v>20</v>
      </c>
      <c r="N50" s="64">
        <v>20</v>
      </c>
      <c r="O50" s="65">
        <v>19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3492</v>
      </c>
      <c r="L52" s="64">
        <v>3592</v>
      </c>
      <c r="M52" s="64">
        <v>3519</v>
      </c>
      <c r="N52" s="64">
        <v>3432</v>
      </c>
      <c r="O52" s="65">
        <v>3468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959</v>
      </c>
      <c r="L53" s="69">
        <v>1151</v>
      </c>
      <c r="M53" s="69">
        <v>1032</v>
      </c>
      <c r="N53" s="69">
        <v>1145</v>
      </c>
      <c r="O53" s="70">
        <v>1201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w1WigkkidbVrCq8mmSiK+9JlCBmf+kQq9L0WB1E1BF2pZ6VUThVJbUnu9d6yIbkFGKIGgl3lAXGpdy4SoFN3A==" saltValue="n+TM+9Q5Qh1cjhXtq9AM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 bottom="0" header="0" footer="0"/>
  <pageSetup paperSize="9" scale="57"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CW15" sqref="CW15:DA1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33577</v>
      </c>
      <c r="J41" s="356">
        <v>32492</v>
      </c>
      <c r="K41" s="356">
        <v>31080</v>
      </c>
      <c r="L41" s="356">
        <v>29980</v>
      </c>
      <c r="M41" s="357">
        <v>30344</v>
      </c>
    </row>
    <row r="42" spans="2:13" ht="27.75" customHeight="1" x14ac:dyDescent="0.15">
      <c r="B42" s="1186"/>
      <c r="C42" s="1187"/>
      <c r="D42" s="106"/>
      <c r="E42" s="1190" t="s">
        <v>32</v>
      </c>
      <c r="F42" s="1190"/>
      <c r="G42" s="1190"/>
      <c r="H42" s="1191"/>
      <c r="I42" s="358">
        <v>243</v>
      </c>
      <c r="J42" s="359">
        <v>217</v>
      </c>
      <c r="K42" s="359">
        <v>187</v>
      </c>
      <c r="L42" s="359">
        <v>167</v>
      </c>
      <c r="M42" s="360">
        <v>150</v>
      </c>
    </row>
    <row r="43" spans="2:13" ht="27.75" customHeight="1" x14ac:dyDescent="0.15">
      <c r="B43" s="1186"/>
      <c r="C43" s="1187"/>
      <c r="D43" s="106"/>
      <c r="E43" s="1190" t="s">
        <v>33</v>
      </c>
      <c r="F43" s="1190"/>
      <c r="G43" s="1190"/>
      <c r="H43" s="1191"/>
      <c r="I43" s="358">
        <v>9087</v>
      </c>
      <c r="J43" s="359">
        <v>8765</v>
      </c>
      <c r="K43" s="359">
        <v>8474</v>
      </c>
      <c r="L43" s="359">
        <v>7651</v>
      </c>
      <c r="M43" s="360">
        <v>6939</v>
      </c>
    </row>
    <row r="44" spans="2:13" ht="27.75" customHeight="1" x14ac:dyDescent="0.15">
      <c r="B44" s="1186"/>
      <c r="C44" s="1187"/>
      <c r="D44" s="106"/>
      <c r="E44" s="1190" t="s">
        <v>34</v>
      </c>
      <c r="F44" s="1190"/>
      <c r="G44" s="1190"/>
      <c r="H44" s="1191"/>
      <c r="I44" s="358">
        <v>166</v>
      </c>
      <c r="J44" s="359">
        <v>153</v>
      </c>
      <c r="K44" s="359">
        <v>140</v>
      </c>
      <c r="L44" s="359">
        <v>128</v>
      </c>
      <c r="M44" s="360">
        <v>118</v>
      </c>
    </row>
    <row r="45" spans="2:13" ht="27.75" customHeight="1" x14ac:dyDescent="0.15">
      <c r="B45" s="1186"/>
      <c r="C45" s="1187"/>
      <c r="D45" s="106"/>
      <c r="E45" s="1190" t="s">
        <v>35</v>
      </c>
      <c r="F45" s="1190"/>
      <c r="G45" s="1190"/>
      <c r="H45" s="1191"/>
      <c r="I45" s="358">
        <v>4371</v>
      </c>
      <c r="J45" s="359">
        <v>4536</v>
      </c>
      <c r="K45" s="359">
        <v>4536</v>
      </c>
      <c r="L45" s="359">
        <v>4186</v>
      </c>
      <c r="M45" s="360">
        <v>4251</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9627</v>
      </c>
      <c r="J50" s="359">
        <v>10207</v>
      </c>
      <c r="K50" s="359">
        <v>10632</v>
      </c>
      <c r="L50" s="359">
        <v>11092</v>
      </c>
      <c r="M50" s="360">
        <v>11138</v>
      </c>
    </row>
    <row r="51" spans="2:13" ht="27.75" customHeight="1" x14ac:dyDescent="0.15">
      <c r="B51" s="1186"/>
      <c r="C51" s="1187"/>
      <c r="D51" s="106"/>
      <c r="E51" s="1190" t="s">
        <v>42</v>
      </c>
      <c r="F51" s="1190"/>
      <c r="G51" s="1190"/>
      <c r="H51" s="1191"/>
      <c r="I51" s="358">
        <v>239</v>
      </c>
      <c r="J51" s="359">
        <v>199</v>
      </c>
      <c r="K51" s="359">
        <v>168</v>
      </c>
      <c r="L51" s="359">
        <v>148</v>
      </c>
      <c r="M51" s="360">
        <v>124</v>
      </c>
    </row>
    <row r="52" spans="2:13" ht="27.75" customHeight="1" x14ac:dyDescent="0.15">
      <c r="B52" s="1188"/>
      <c r="C52" s="1189"/>
      <c r="D52" s="106"/>
      <c r="E52" s="1190" t="s">
        <v>43</v>
      </c>
      <c r="F52" s="1190"/>
      <c r="G52" s="1190"/>
      <c r="H52" s="1191"/>
      <c r="I52" s="358">
        <v>33417</v>
      </c>
      <c r="J52" s="359">
        <v>32690</v>
      </c>
      <c r="K52" s="359">
        <v>31107</v>
      </c>
      <c r="L52" s="359">
        <v>29538</v>
      </c>
      <c r="M52" s="360">
        <v>29639</v>
      </c>
    </row>
    <row r="53" spans="2:13" ht="27.75" customHeight="1" thickBot="1" x14ac:dyDescent="0.2">
      <c r="B53" s="1192" t="s">
        <v>19</v>
      </c>
      <c r="C53" s="1193"/>
      <c r="D53" s="110"/>
      <c r="E53" s="1194" t="s">
        <v>44</v>
      </c>
      <c r="F53" s="1194"/>
      <c r="G53" s="1194"/>
      <c r="H53" s="1195"/>
      <c r="I53" s="361">
        <v>4161</v>
      </c>
      <c r="J53" s="362">
        <v>3068</v>
      </c>
      <c r="K53" s="362">
        <v>2511</v>
      </c>
      <c r="L53" s="362">
        <v>1334</v>
      </c>
      <c r="M53" s="363">
        <v>900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1oGDdtCQuhKYPD3uInPw10LdlVS2B9nubd0MrWG0xju2QXLIgLDD/5t8QxzEiZ039fKUrHkMk/BWeYvbeB9ug==" saltValue="V+LyAMLOaZCmZF1hRWo9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7" sqref="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5785</v>
      </c>
      <c r="G55" s="122">
        <v>5844</v>
      </c>
      <c r="H55" s="123">
        <v>5469</v>
      </c>
    </row>
    <row r="56" spans="2:8" ht="52.5" customHeight="1" x14ac:dyDescent="0.15">
      <c r="B56" s="124"/>
      <c r="C56" s="1213" t="s">
        <v>47</v>
      </c>
      <c r="D56" s="1213"/>
      <c r="E56" s="1214"/>
      <c r="F56" s="125">
        <v>1</v>
      </c>
      <c r="G56" s="125">
        <v>1</v>
      </c>
      <c r="H56" s="126">
        <v>1</v>
      </c>
    </row>
    <row r="57" spans="2:8" ht="53.25" customHeight="1" x14ac:dyDescent="0.15">
      <c r="B57" s="124"/>
      <c r="C57" s="1215" t="s">
        <v>48</v>
      </c>
      <c r="D57" s="1215"/>
      <c r="E57" s="1216"/>
      <c r="F57" s="127">
        <v>11620</v>
      </c>
      <c r="G57" s="127">
        <v>12265</v>
      </c>
      <c r="H57" s="128">
        <v>12641</v>
      </c>
    </row>
    <row r="58" spans="2:8" ht="45.75" customHeight="1" x14ac:dyDescent="0.15">
      <c r="B58" s="129"/>
      <c r="C58" s="1203" t="s">
        <v>575</v>
      </c>
      <c r="D58" s="1204"/>
      <c r="E58" s="1205"/>
      <c r="F58" s="130">
        <v>3726</v>
      </c>
      <c r="G58" s="130">
        <v>4127</v>
      </c>
      <c r="H58" s="131">
        <v>4528</v>
      </c>
    </row>
    <row r="59" spans="2:8" ht="45.75" customHeight="1" x14ac:dyDescent="0.15">
      <c r="B59" s="129"/>
      <c r="C59" s="1203" t="s">
        <v>576</v>
      </c>
      <c r="D59" s="1204"/>
      <c r="E59" s="1205"/>
      <c r="F59" s="130">
        <v>4302</v>
      </c>
      <c r="G59" s="130">
        <v>4302</v>
      </c>
      <c r="H59" s="131">
        <v>4302</v>
      </c>
    </row>
    <row r="60" spans="2:8" ht="45.75" customHeight="1" x14ac:dyDescent="0.15">
      <c r="B60" s="129"/>
      <c r="C60" s="1203" t="s">
        <v>577</v>
      </c>
      <c r="D60" s="1204"/>
      <c r="E60" s="1205"/>
      <c r="F60" s="130">
        <v>2464</v>
      </c>
      <c r="G60" s="130">
        <v>2699</v>
      </c>
      <c r="H60" s="131">
        <v>2660</v>
      </c>
    </row>
    <row r="61" spans="2:8" ht="45.75" customHeight="1" x14ac:dyDescent="0.15">
      <c r="B61" s="129"/>
      <c r="C61" s="1203" t="s">
        <v>578</v>
      </c>
      <c r="D61" s="1204"/>
      <c r="E61" s="1205"/>
      <c r="F61" s="130">
        <v>1002</v>
      </c>
      <c r="G61" s="130">
        <v>1002</v>
      </c>
      <c r="H61" s="131">
        <v>1002</v>
      </c>
    </row>
    <row r="62" spans="2:8" ht="45.75" customHeight="1" thickBot="1" x14ac:dyDescent="0.2">
      <c r="B62" s="132"/>
      <c r="C62" s="1206" t="s">
        <v>579</v>
      </c>
      <c r="D62" s="1207"/>
      <c r="E62" s="1208"/>
      <c r="F62" s="133">
        <v>40</v>
      </c>
      <c r="G62" s="133">
        <v>40</v>
      </c>
      <c r="H62" s="134">
        <v>60</v>
      </c>
    </row>
    <row r="63" spans="2:8" ht="52.5" customHeight="1" thickBot="1" x14ac:dyDescent="0.2">
      <c r="B63" s="135"/>
      <c r="C63" s="1209" t="s">
        <v>49</v>
      </c>
      <c r="D63" s="1209"/>
      <c r="E63" s="1210"/>
      <c r="F63" s="136">
        <v>17405</v>
      </c>
      <c r="G63" s="136">
        <v>18110</v>
      </c>
      <c r="H63" s="137">
        <v>18111</v>
      </c>
    </row>
    <row r="64" spans="2:8" x14ac:dyDescent="0.15"/>
  </sheetData>
  <sheetProtection algorithmName="SHA-512" hashValue="yx2y1qNTbzQBzNsbEVClLRHHWnZtC1yuS7n+Gc0ri1hDSKWP2mmxrLLlSCitVmimbzsnV0bSzjN2yFkE3yK7Eg==" saltValue="O9h4ZBPxtN59RaZm6WJg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162597</v>
      </c>
      <c r="E3" s="156"/>
      <c r="F3" s="157">
        <v>94081</v>
      </c>
      <c r="G3" s="158"/>
      <c r="H3" s="159"/>
    </row>
    <row r="4" spans="1:8" x14ac:dyDescent="0.15">
      <c r="A4" s="160"/>
      <c r="B4" s="161"/>
      <c r="C4" s="162"/>
      <c r="D4" s="163">
        <v>135273</v>
      </c>
      <c r="E4" s="164"/>
      <c r="F4" s="165">
        <v>48949</v>
      </c>
      <c r="G4" s="166"/>
      <c r="H4" s="167"/>
    </row>
    <row r="5" spans="1:8" x14ac:dyDescent="0.15">
      <c r="A5" s="148" t="s">
        <v>523</v>
      </c>
      <c r="B5" s="153"/>
      <c r="C5" s="154"/>
      <c r="D5" s="155">
        <v>92803</v>
      </c>
      <c r="E5" s="156"/>
      <c r="F5" s="157">
        <v>92632</v>
      </c>
      <c r="G5" s="158"/>
      <c r="H5" s="159"/>
    </row>
    <row r="6" spans="1:8" x14ac:dyDescent="0.15">
      <c r="A6" s="160"/>
      <c r="B6" s="161"/>
      <c r="C6" s="162"/>
      <c r="D6" s="163">
        <v>38109</v>
      </c>
      <c r="E6" s="164"/>
      <c r="F6" s="165">
        <v>47978</v>
      </c>
      <c r="G6" s="166"/>
      <c r="H6" s="167"/>
    </row>
    <row r="7" spans="1:8" x14ac:dyDescent="0.15">
      <c r="A7" s="148" t="s">
        <v>524</v>
      </c>
      <c r="B7" s="153"/>
      <c r="C7" s="154"/>
      <c r="D7" s="155">
        <v>96606</v>
      </c>
      <c r="E7" s="156"/>
      <c r="F7" s="157">
        <v>96469</v>
      </c>
      <c r="G7" s="158"/>
      <c r="H7" s="159"/>
    </row>
    <row r="8" spans="1:8" x14ac:dyDescent="0.15">
      <c r="A8" s="160"/>
      <c r="B8" s="161"/>
      <c r="C8" s="162"/>
      <c r="D8" s="163">
        <v>47096</v>
      </c>
      <c r="E8" s="164"/>
      <c r="F8" s="165">
        <v>49775</v>
      </c>
      <c r="G8" s="166"/>
      <c r="H8" s="167"/>
    </row>
    <row r="9" spans="1:8" x14ac:dyDescent="0.15">
      <c r="A9" s="148" t="s">
        <v>525</v>
      </c>
      <c r="B9" s="153"/>
      <c r="C9" s="154"/>
      <c r="D9" s="155">
        <v>110385</v>
      </c>
      <c r="E9" s="156"/>
      <c r="F9" s="157">
        <v>85743</v>
      </c>
      <c r="G9" s="158"/>
      <c r="H9" s="159"/>
    </row>
    <row r="10" spans="1:8" x14ac:dyDescent="0.15">
      <c r="A10" s="160"/>
      <c r="B10" s="161"/>
      <c r="C10" s="162"/>
      <c r="D10" s="163">
        <v>57968</v>
      </c>
      <c r="E10" s="164"/>
      <c r="F10" s="165">
        <v>45231</v>
      </c>
      <c r="G10" s="166"/>
      <c r="H10" s="167"/>
    </row>
    <row r="11" spans="1:8" x14ac:dyDescent="0.15">
      <c r="A11" s="148" t="s">
        <v>526</v>
      </c>
      <c r="B11" s="153"/>
      <c r="C11" s="154"/>
      <c r="D11" s="155">
        <v>159454</v>
      </c>
      <c r="E11" s="156"/>
      <c r="F11" s="157">
        <v>92509</v>
      </c>
      <c r="G11" s="158"/>
      <c r="H11" s="159"/>
    </row>
    <row r="12" spans="1:8" x14ac:dyDescent="0.15">
      <c r="A12" s="160"/>
      <c r="B12" s="161"/>
      <c r="C12" s="168"/>
      <c r="D12" s="163">
        <v>108113</v>
      </c>
      <c r="E12" s="164"/>
      <c r="F12" s="165">
        <v>52274</v>
      </c>
      <c r="G12" s="166"/>
      <c r="H12" s="167"/>
    </row>
    <row r="13" spans="1:8" x14ac:dyDescent="0.15">
      <c r="A13" s="148"/>
      <c r="B13" s="153"/>
      <c r="C13" s="169"/>
      <c r="D13" s="170">
        <v>124369</v>
      </c>
      <c r="E13" s="171"/>
      <c r="F13" s="172">
        <v>92287</v>
      </c>
      <c r="G13" s="173"/>
      <c r="H13" s="159"/>
    </row>
    <row r="14" spans="1:8" x14ac:dyDescent="0.15">
      <c r="A14" s="160"/>
      <c r="B14" s="161"/>
      <c r="C14" s="162"/>
      <c r="D14" s="163">
        <v>77312</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3.99</v>
      </c>
      <c r="C19" s="174">
        <f>ROUND(VALUE(SUBSTITUTE(実質収支比率等に係る経年分析!G$48,"▲","-")),2)</f>
        <v>4.6399999999999997</v>
      </c>
      <c r="D19" s="174">
        <f>ROUND(VALUE(SUBSTITUTE(実質収支比率等に係る経年分析!H$48,"▲","-")),2)</f>
        <v>5.21</v>
      </c>
      <c r="E19" s="174">
        <f>ROUND(VALUE(SUBSTITUTE(実質収支比率等に係る経年分析!I$48,"▲","-")),2)</f>
        <v>5.36</v>
      </c>
      <c r="F19" s="174">
        <f>ROUND(VALUE(SUBSTITUTE(実質収支比率等に係る経年分析!J$48,"▲","-")),2)</f>
        <v>6.93</v>
      </c>
    </row>
    <row r="20" spans="1:11" x14ac:dyDescent="0.15">
      <c r="A20" s="174" t="s">
        <v>53</v>
      </c>
      <c r="B20" s="174">
        <f>ROUND(VALUE(SUBSTITUTE(実質収支比率等に係る経年分析!F$47,"▲","-")),2)</f>
        <v>35.5</v>
      </c>
      <c r="C20" s="174">
        <f>ROUND(VALUE(SUBSTITUTE(実質収支比率等に係る経年分析!G$47,"▲","-")),2)</f>
        <v>36.68</v>
      </c>
      <c r="D20" s="174">
        <f>ROUND(VALUE(SUBSTITUTE(実質収支比率等に係る経年分析!H$47,"▲","-")),2)</f>
        <v>35.14</v>
      </c>
      <c r="E20" s="174">
        <f>ROUND(VALUE(SUBSTITUTE(実質収支比率等に係る経年分析!I$47,"▲","-")),2)</f>
        <v>36.75</v>
      </c>
      <c r="F20" s="174">
        <f>ROUND(VALUE(SUBSTITUTE(実質収支比率等に係る経年分析!J$47,"▲","-")),2)</f>
        <v>34.26</v>
      </c>
    </row>
    <row r="21" spans="1:11" x14ac:dyDescent="0.15">
      <c r="A21" s="174" t="s">
        <v>54</v>
      </c>
      <c r="B21" s="174">
        <f>IF(ISNUMBER(VALUE(SUBSTITUTE(実質収支比率等に係る経年分析!F$49,"▲","-"))),ROUND(VALUE(SUBSTITUTE(実質収支比率等に係る経年分析!F$49,"▲","-")),2),NA())</f>
        <v>-0.43</v>
      </c>
      <c r="C21" s="174">
        <f>IF(ISNUMBER(VALUE(SUBSTITUTE(実質収支比率等に係る経年分析!G$49,"▲","-"))),ROUND(VALUE(SUBSTITUTE(実質収支比率等に係る経年分析!G$49,"▲","-")),2),NA())</f>
        <v>2.68</v>
      </c>
      <c r="D21" s="174">
        <f>IF(ISNUMBER(VALUE(SUBSTITUTE(実質収支比率等に係る経年分析!H$49,"▲","-"))),ROUND(VALUE(SUBSTITUTE(実質収支比率等に係る経年分析!H$49,"▲","-")),2),NA())</f>
        <v>0.22</v>
      </c>
      <c r="E21" s="174">
        <f>IF(ISNUMBER(VALUE(SUBSTITUTE(実質収支比率等に係る経年分析!I$49,"▲","-"))),ROUND(VALUE(SUBSTITUTE(実質収支比率等に係る経年分析!I$49,"▲","-")),2),NA())</f>
        <v>0.33</v>
      </c>
      <c r="F21" s="174">
        <f>IF(ISNUMBER(VALUE(SUBSTITUTE(実質収支比率等に係る経年分析!J$49,"▲","-"))),ROUND(VALUE(SUBSTITUTE(実質収支比率等に係る経年分析!J$49,"▲","-")),2),NA())</f>
        <v>-0.75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0.69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0.15</v>
      </c>
    </row>
    <row r="30" spans="1:11" x14ac:dyDescent="0.15">
      <c r="A30" s="175" t="str">
        <f>IF(連結実質赤字比率に係る赤字・黒字の構成分析!C$40="",NA(),連結実質赤字比率に係る赤字・黒字の構成分析!C$40)</f>
        <v>工業団地造成事業特別会計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0.65</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1.1200000000000001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1.37</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4.2300000000000004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4.1100000000000003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2.84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2.95</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3.26</v>
      </c>
    </row>
    <row r="35" spans="1:16" x14ac:dyDescent="0.15">
      <c r="A35" s="175" t="str">
        <f>IF(連結実質赤字比率に係る赤字・黒字の構成分析!C$35="",NA(),連結実質赤字比率に係る赤字・黒字の構成分析!C$35)</f>
        <v>ガス事業会計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4.6399999999999997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3492</v>
      </c>
      <c r="E42" s="176"/>
      <c r="F42" s="176"/>
      <c r="G42" s="176">
        <f>'実質公債費比率（分子）の構造'!L$52</f>
        <v>3592</v>
      </c>
      <c r="H42" s="176"/>
      <c r="I42" s="176"/>
      <c r="J42" s="176">
        <f>'実質公債費比率（分子）の構造'!M$52</f>
        <v>3519</v>
      </c>
      <c r="K42" s="176"/>
      <c r="L42" s="176"/>
      <c r="M42" s="176">
        <f>'実質公債費比率（分子）の構造'!N$52</f>
        <v>3432</v>
      </c>
      <c r="N42" s="176"/>
      <c r="O42" s="176"/>
      <c r="P42" s="176">
        <f>'実質公債費比率（分子）の構造'!O$52</f>
        <v>3468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26</v>
      </c>
      <c r="C44" s="176"/>
      <c r="D44" s="176"/>
      <c r="E44" s="176">
        <f>'実質公債費比率（分子）の構造'!L$50</f>
        <v>21</v>
      </c>
      <c r="F44" s="176"/>
      <c r="G44" s="176"/>
      <c r="H44" s="176">
        <f>'実質公債費比率（分子）の構造'!M$50</f>
        <v>20</v>
      </c>
      <c r="I44" s="176"/>
      <c r="J44" s="176"/>
      <c r="K44" s="176">
        <f>'実質公債費比率（分子）の構造'!N$50</f>
        <v>20</v>
      </c>
      <c r="L44" s="176"/>
      <c r="M44" s="176"/>
      <c r="N44" s="176">
        <f>'実質公債費比率（分子）の構造'!O$50</f>
        <v>19</v>
      </c>
      <c r="O44" s="176"/>
      <c r="P44" s="176"/>
    </row>
    <row r="45" spans="1:16" x14ac:dyDescent="0.15">
      <c r="A45" s="176" t="s">
        <v>63</v>
      </c>
      <c r="B45" s="176">
        <f>'実質公債費比率（分子）の構造'!K$49</f>
        <v>14</v>
      </c>
      <c r="C45" s="176"/>
      <c r="D45" s="176"/>
      <c r="E45" s="176">
        <f>'実質公債費比率（分子）の構造'!L$49</f>
        <v>14</v>
      </c>
      <c r="F45" s="176"/>
      <c r="G45" s="176"/>
      <c r="H45" s="176">
        <f>'実質公債費比率（分子）の構造'!M$49</f>
        <v>14</v>
      </c>
      <c r="I45" s="176"/>
      <c r="J45" s="176"/>
      <c r="K45" s="176">
        <f>'実質公債費比率（分子）の構造'!N$49</f>
        <v>12</v>
      </c>
      <c r="L45" s="176"/>
      <c r="M45" s="176"/>
      <c r="N45" s="176">
        <f>'実質公債費比率（分子）の構造'!O$49</f>
        <v>11</v>
      </c>
      <c r="O45" s="176"/>
      <c r="P45" s="176"/>
    </row>
    <row r="46" spans="1:16" x14ac:dyDescent="0.15">
      <c r="A46" s="176" t="s">
        <v>64</v>
      </c>
      <c r="B46" s="176">
        <f>'実質公債費比率（分子）の構造'!K$48</f>
        <v>1233</v>
      </c>
      <c r="C46" s="176"/>
      <c r="D46" s="176"/>
      <c r="E46" s="176">
        <f>'実質公債費比率（分子）の構造'!L$48</f>
        <v>1333</v>
      </c>
      <c r="F46" s="176"/>
      <c r="G46" s="176"/>
      <c r="H46" s="176">
        <f>'実質公債費比率（分子）の構造'!M$48</f>
        <v>1145</v>
      </c>
      <c r="I46" s="176"/>
      <c r="J46" s="176"/>
      <c r="K46" s="176">
        <f>'実質公債費比率（分子）の構造'!N$48</f>
        <v>1086</v>
      </c>
      <c r="L46" s="176"/>
      <c r="M46" s="176"/>
      <c r="N46" s="176">
        <f>'実質公債費比率（分子）の構造'!O$48</f>
        <v>1108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3178</v>
      </c>
      <c r="C49" s="176"/>
      <c r="D49" s="176"/>
      <c r="E49" s="176">
        <f>'実質公債費比率（分子）の構造'!L$45</f>
        <v>3375</v>
      </c>
      <c r="F49" s="176"/>
      <c r="G49" s="176"/>
      <c r="H49" s="176">
        <f>'実質公債費比率（分子）の構造'!M$45</f>
        <v>3372</v>
      </c>
      <c r="I49" s="176"/>
      <c r="J49" s="176"/>
      <c r="K49" s="176">
        <f>'実質公債費比率（分子）の構造'!N$45</f>
        <v>3459</v>
      </c>
      <c r="L49" s="176"/>
      <c r="M49" s="176"/>
      <c r="N49" s="176">
        <f>'実質公債費比率（分子）の構造'!O$45</f>
        <v>3531</v>
      </c>
      <c r="O49" s="176"/>
      <c r="P49" s="176"/>
    </row>
    <row r="50" spans="1:16" x14ac:dyDescent="0.15">
      <c r="A50" s="176" t="s">
        <v>67</v>
      </c>
      <c r="B50" s="176" t="e">
        <f>NA()</f>
        <v>#N/A</v>
      </c>
      <c r="C50" s="176">
        <f>IF(ISNUMBER('実質公債費比率（分子）の構造'!K$53),'実質公債費比率（分子）の構造'!K$53,NA())</f>
        <v>959</v>
      </c>
      <c r="D50" s="176" t="e">
        <f>NA()</f>
        <v>#N/A</v>
      </c>
      <c r="E50" s="176" t="e">
        <f>NA()</f>
        <v>#N/A</v>
      </c>
      <c r="F50" s="176">
        <f>IF(ISNUMBER('実質公債費比率（分子）の構造'!L$53),'実質公債費比率（分子）の構造'!L$53,NA())</f>
        <v>1151</v>
      </c>
      <c r="G50" s="176" t="e">
        <f>NA()</f>
        <v>#N/A</v>
      </c>
      <c r="H50" s="176" t="e">
        <f>NA()</f>
        <v>#N/A</v>
      </c>
      <c r="I50" s="176">
        <f>IF(ISNUMBER('実質公債費比率（分子）の構造'!M$53),'実質公債費比率（分子）の構造'!M$53,NA())</f>
        <v>1032</v>
      </c>
      <c r="J50" s="176" t="e">
        <f>NA()</f>
        <v>#N/A</v>
      </c>
      <c r="K50" s="176" t="e">
        <f>NA()</f>
        <v>#N/A</v>
      </c>
      <c r="L50" s="176">
        <f>IF(ISNUMBER('実質公債費比率（分子）の構造'!N$53),'実質公債費比率（分子）の構造'!N$53,NA())</f>
        <v>1145</v>
      </c>
      <c r="M50" s="176" t="e">
        <f>NA()</f>
        <v>#N/A</v>
      </c>
      <c r="N50" s="176" t="e">
        <f>NA()</f>
        <v>#N/A</v>
      </c>
      <c r="O50" s="176">
        <f>IF(ISNUMBER('実質公債費比率（分子）の構造'!O$53),'実質公債費比率（分子）の構造'!O$53,NA())</f>
        <v>1201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33417</v>
      </c>
      <c r="E56" s="175"/>
      <c r="F56" s="175"/>
      <c r="G56" s="175">
        <f>'将来負担比率（分子）の構造'!J$52</f>
        <v>32690</v>
      </c>
      <c r="H56" s="175"/>
      <c r="I56" s="175"/>
      <c r="J56" s="175">
        <f>'将来負担比率（分子）の構造'!K$52</f>
        <v>31107</v>
      </c>
      <c r="K56" s="175"/>
      <c r="L56" s="175"/>
      <c r="M56" s="175">
        <f>'将来負担比率（分子）の構造'!L$52</f>
        <v>29538</v>
      </c>
      <c r="N56" s="175"/>
      <c r="O56" s="175"/>
      <c r="P56" s="175">
        <f>'将来負担比率（分子）の構造'!M$52</f>
        <v>29639</v>
      </c>
    </row>
    <row r="57" spans="1:16" x14ac:dyDescent="0.15">
      <c r="A57" s="175" t="s">
        <v>42</v>
      </c>
      <c r="B57" s="175"/>
      <c r="C57" s="175"/>
      <c r="D57" s="175">
        <f>'将来負担比率（分子）の構造'!I$51</f>
        <v>239</v>
      </c>
      <c r="E57" s="175"/>
      <c r="F57" s="175"/>
      <c r="G57" s="175">
        <f>'将来負担比率（分子）の構造'!J$51</f>
        <v>199</v>
      </c>
      <c r="H57" s="175"/>
      <c r="I57" s="175"/>
      <c r="J57" s="175">
        <f>'将来負担比率（分子）の構造'!K$51</f>
        <v>168</v>
      </c>
      <c r="K57" s="175"/>
      <c r="L57" s="175"/>
      <c r="M57" s="175">
        <f>'将来負担比率（分子）の構造'!L$51</f>
        <v>148</v>
      </c>
      <c r="N57" s="175"/>
      <c r="O57" s="175"/>
      <c r="P57" s="175">
        <f>'将来負担比率（分子）の構造'!M$51</f>
        <v>124</v>
      </c>
    </row>
    <row r="58" spans="1:16" x14ac:dyDescent="0.15">
      <c r="A58" s="175" t="s">
        <v>41</v>
      </c>
      <c r="B58" s="175"/>
      <c r="C58" s="175"/>
      <c r="D58" s="175">
        <f>'将来負担比率（分子）の構造'!I$50</f>
        <v>9627</v>
      </c>
      <c r="E58" s="175"/>
      <c r="F58" s="175"/>
      <c r="G58" s="175">
        <f>'将来負担比率（分子）の構造'!J$50</f>
        <v>10207</v>
      </c>
      <c r="H58" s="175"/>
      <c r="I58" s="175"/>
      <c r="J58" s="175">
        <f>'将来負担比率（分子）の構造'!K$50</f>
        <v>10632</v>
      </c>
      <c r="K58" s="175"/>
      <c r="L58" s="175"/>
      <c r="M58" s="175">
        <f>'将来負担比率（分子）の構造'!L$50</f>
        <v>11092</v>
      </c>
      <c r="N58" s="175"/>
      <c r="O58" s="175"/>
      <c r="P58" s="175">
        <f>'将来負担比率（分子）の構造'!M$50</f>
        <v>11138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4371</v>
      </c>
      <c r="C62" s="175"/>
      <c r="D62" s="175"/>
      <c r="E62" s="175">
        <f>'将来負担比率（分子）の構造'!J$45</f>
        <v>4536</v>
      </c>
      <c r="F62" s="175"/>
      <c r="G62" s="175"/>
      <c r="H62" s="175">
        <f>'将来負担比率（分子）の構造'!K$45</f>
        <v>4536</v>
      </c>
      <c r="I62" s="175"/>
      <c r="J62" s="175"/>
      <c r="K62" s="175">
        <f>'将来負担比率（分子）の構造'!L$45</f>
        <v>4186</v>
      </c>
      <c r="L62" s="175"/>
      <c r="M62" s="175"/>
      <c r="N62" s="175">
        <f>'将来負担比率（分子）の構造'!M$45</f>
        <v>4251</v>
      </c>
      <c r="O62" s="175"/>
      <c r="P62" s="175"/>
    </row>
    <row r="63" spans="1:16" x14ac:dyDescent="0.15">
      <c r="A63" s="175" t="s">
        <v>34</v>
      </c>
      <c r="B63" s="175">
        <f>'将来負担比率（分子）の構造'!I$44</f>
        <v>166</v>
      </c>
      <c r="C63" s="175"/>
      <c r="D63" s="175"/>
      <c r="E63" s="175">
        <f>'将来負担比率（分子）の構造'!J$44</f>
        <v>153</v>
      </c>
      <c r="F63" s="175"/>
      <c r="G63" s="175"/>
      <c r="H63" s="175">
        <f>'将来負担比率（分子）の構造'!K$44</f>
        <v>140</v>
      </c>
      <c r="I63" s="175"/>
      <c r="J63" s="175"/>
      <c r="K63" s="175">
        <f>'将来負担比率（分子）の構造'!L$44</f>
        <v>128</v>
      </c>
      <c r="L63" s="175"/>
      <c r="M63" s="175"/>
      <c r="N63" s="175">
        <f>'将来負担比率（分子）の構造'!M$44</f>
        <v>118</v>
      </c>
      <c r="O63" s="175"/>
      <c r="P63" s="175"/>
    </row>
    <row r="64" spans="1:16" x14ac:dyDescent="0.15">
      <c r="A64" s="175" t="s">
        <v>33</v>
      </c>
      <c r="B64" s="175">
        <f>'将来負担比率（分子）の構造'!I$43</f>
        <v>9087</v>
      </c>
      <c r="C64" s="175"/>
      <c r="D64" s="175"/>
      <c r="E64" s="175">
        <f>'将来負担比率（分子）の構造'!J$43</f>
        <v>8765</v>
      </c>
      <c r="F64" s="175"/>
      <c r="G64" s="175"/>
      <c r="H64" s="175">
        <f>'将来負担比率（分子）の構造'!K$43</f>
        <v>8474</v>
      </c>
      <c r="I64" s="175"/>
      <c r="J64" s="175"/>
      <c r="K64" s="175">
        <f>'将来負担比率（分子）の構造'!L$43</f>
        <v>7651</v>
      </c>
      <c r="L64" s="175"/>
      <c r="M64" s="175"/>
      <c r="N64" s="175">
        <f>'将来負担比率（分子）の構造'!M$43</f>
        <v>6939</v>
      </c>
      <c r="O64" s="175"/>
      <c r="P64" s="175"/>
    </row>
    <row r="65" spans="1:16" x14ac:dyDescent="0.15">
      <c r="A65" s="175" t="s">
        <v>32</v>
      </c>
      <c r="B65" s="175">
        <f>'将来負担比率（分子）の構造'!I$42</f>
        <v>243</v>
      </c>
      <c r="C65" s="175"/>
      <c r="D65" s="175"/>
      <c r="E65" s="175">
        <f>'将来負担比率（分子）の構造'!J$42</f>
        <v>217</v>
      </c>
      <c r="F65" s="175"/>
      <c r="G65" s="175"/>
      <c r="H65" s="175">
        <f>'将来負担比率（分子）の構造'!K$42</f>
        <v>187</v>
      </c>
      <c r="I65" s="175"/>
      <c r="J65" s="175"/>
      <c r="K65" s="175">
        <f>'将来負担比率（分子）の構造'!L$42</f>
        <v>167</v>
      </c>
      <c r="L65" s="175"/>
      <c r="M65" s="175"/>
      <c r="N65" s="175">
        <f>'将来負担比率（分子）の構造'!M$42</f>
        <v>150</v>
      </c>
      <c r="O65" s="175"/>
      <c r="P65" s="175"/>
    </row>
    <row r="66" spans="1:16" x14ac:dyDescent="0.15">
      <c r="A66" s="175" t="s">
        <v>31</v>
      </c>
      <c r="B66" s="175">
        <f>'将来負担比率（分子）の構造'!I$41</f>
        <v>33577</v>
      </c>
      <c r="C66" s="175"/>
      <c r="D66" s="175"/>
      <c r="E66" s="175">
        <f>'将来負担比率（分子）の構造'!J$41</f>
        <v>32492</v>
      </c>
      <c r="F66" s="175"/>
      <c r="G66" s="175"/>
      <c r="H66" s="175">
        <f>'将来負担比率（分子）の構造'!K$41</f>
        <v>31080</v>
      </c>
      <c r="I66" s="175"/>
      <c r="J66" s="175"/>
      <c r="K66" s="175">
        <f>'将来負担比率（分子）の構造'!L$41</f>
        <v>29980</v>
      </c>
      <c r="L66" s="175"/>
      <c r="M66" s="175"/>
      <c r="N66" s="175">
        <f>'将来負担比率（分子）の構造'!M$41</f>
        <v>30344</v>
      </c>
      <c r="O66" s="175"/>
      <c r="P66" s="175"/>
    </row>
    <row r="67" spans="1:16" x14ac:dyDescent="0.15">
      <c r="A67" s="175" t="s">
        <v>71</v>
      </c>
      <c r="B67" s="175" t="e">
        <f>NA()</f>
        <v>#N/A</v>
      </c>
      <c r="C67" s="175">
        <f>IF(ISNUMBER('将来負担比率（分子）の構造'!I$53), IF('将来負担比率（分子）の構造'!I$53 &lt; 0, 0, '将来負担比率（分子）の構造'!I$53), NA())</f>
        <v>4161</v>
      </c>
      <c r="D67" s="175" t="e">
        <f>NA()</f>
        <v>#N/A</v>
      </c>
      <c r="E67" s="175" t="e">
        <f>NA()</f>
        <v>#N/A</v>
      </c>
      <c r="F67" s="175">
        <f>IF(ISNUMBER('将来負担比率（分子）の構造'!J$53), IF('将来負担比率（分子）の構造'!J$53 &lt; 0, 0, '将来負担比率（分子）の構造'!J$53), NA())</f>
        <v>3068</v>
      </c>
      <c r="G67" s="175" t="e">
        <f>NA()</f>
        <v>#N/A</v>
      </c>
      <c r="H67" s="175" t="e">
        <f>NA()</f>
        <v>#N/A</v>
      </c>
      <c r="I67" s="175">
        <f>IF(ISNUMBER('将来負担比率（分子）の構造'!K$53), IF('将来負担比率（分子）の構造'!K$53 &lt; 0, 0, '将来負担比率（分子）の構造'!K$53), NA())</f>
        <v>2511</v>
      </c>
      <c r="J67" s="175" t="e">
        <f>NA()</f>
        <v>#N/A</v>
      </c>
      <c r="K67" s="175" t="e">
        <f>NA()</f>
        <v>#N/A</v>
      </c>
      <c r="L67" s="175">
        <f>IF(ISNUMBER('将来負担比率（分子）の構造'!L$53), IF('将来負担比率（分子）の構造'!L$53 &lt; 0, 0, '将来負担比率（分子）の構造'!L$53), NA())</f>
        <v>1334</v>
      </c>
      <c r="M67" s="175" t="e">
        <f>NA()</f>
        <v>#N/A</v>
      </c>
      <c r="N67" s="175" t="e">
        <f>NA()</f>
        <v>#N/A</v>
      </c>
      <c r="O67" s="175">
        <f>IF(ISNUMBER('将来負担比率（分子）の構造'!M$53), IF('将来負担比率（分子）の構造'!M$53 &lt; 0, 0, '将来負担比率（分子）の構造'!M$53), NA())</f>
        <v>900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5785</v>
      </c>
      <c r="C72" s="179">
        <f>基金残高に係る経年分析!G55</f>
        <v>5844</v>
      </c>
      <c r="D72" s="179">
        <f>基金残高に係る経年分析!H55</f>
        <v>5469</v>
      </c>
    </row>
    <row r="73" spans="1:16" x14ac:dyDescent="0.15">
      <c r="A73" s="178" t="s">
        <v>74</v>
      </c>
      <c r="B73" s="179">
        <f>基金残高に係る経年分析!F56</f>
        <v>1</v>
      </c>
      <c r="C73" s="179">
        <f>基金残高に係る経年分析!G56</f>
        <v>1</v>
      </c>
      <c r="D73" s="179">
        <f>基金残高に係る経年分析!H56</f>
        <v>1</v>
      </c>
    </row>
    <row r="74" spans="1:16" x14ac:dyDescent="0.15">
      <c r="A74" s="178" t="s">
        <v>75</v>
      </c>
      <c r="B74" s="179">
        <f>基金残高に係る経年分析!F57</f>
        <v>11620</v>
      </c>
      <c r="C74" s="179">
        <f>基金残高に係る経年分析!G57</f>
        <v>12265</v>
      </c>
      <c r="D74" s="179">
        <f>基金残高に係る経年分析!H57</f>
        <v>12641</v>
      </c>
    </row>
  </sheetData>
  <sheetProtection algorithmName="SHA-512" hashValue="rN2UIRjMsoaCFrQ21EMBeHbbG9qvnmH1g/C/ANxDNrpO4/sdSNuwX1fAJu3P+URL9QeRhYZPDPmfT95xB2kaRw==" saltValue="o4bYfiLkDoY/l1BlackgR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2025-03-18T23:36:28Z</cp:lastPrinted>
  <dcterms:created xsi:type="dcterms:W3CDTF">2025-02-19T02:07:44Z</dcterms:created>
  <dcterms:modified xsi:type="dcterms:W3CDTF">2025-03-18T23:37:16Z</dcterms:modified>
  <cp:category/>
</cp:coreProperties>
</file>