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172.29.98.19\share\40共有\250庶務係\104 経営・収支計画\R07年度\080220 （下水道）公営企業の経営比較分析表の確認書について\提出\"/>
    </mc:Choice>
  </mc:AlternateContent>
  <xr:revisionPtr revIDLastSave="0" documentId="13_ncr:1_{951713F5-6B9C-4F86-B9DA-08DA115C0414}" xr6:coauthVersionLast="36" xr6:coauthVersionMax="36" xr10:uidLastSave="{00000000-0000-0000-0000-000000000000}"/>
  <workbookProtection workbookAlgorithmName="SHA-512" workbookHashValue="8SmKeoLlYIQkgvWagPgGC+EFmoMwrGgKdSqjGLqH69JOmNP6eyZUMxwJENv7QXIkWApn9Tn8sub1aMZfGVCYLQ==" workbookSaltValue="17iobXJMvakgZOSDwUFPMQ==" workbookSpinCount="100000" lockStructure="1"/>
  <bookViews>
    <workbookView xWindow="0" yWindow="0" windowWidth="28800" windowHeight="1201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I85" i="4"/>
  <c r="H85" i="4"/>
  <c r="G85" i="4"/>
  <c r="E85" i="4"/>
  <c r="BB10" i="4"/>
  <c r="AT10" i="4"/>
  <c r="P10" i="4"/>
  <c r="AT8" i="4"/>
  <c r="W8" i="4"/>
  <c r="P8" i="4"/>
  <c r="B6"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<sst xmlns="http://schemas.openxmlformats.org/spreadsheetml/2006/main" count="236" uniqueCount="116">
  <si>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</si>
  <si>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</si>
  <si>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</si>
  <si>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</si>
  <si>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</si>
  <si>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</si>
  <si>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</si>
  <si>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</si>
  <si>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</si>
  <si>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</si>
  <si>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</si>
  <si>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</si>
  <si>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</si>
  <si>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</si>
  <si>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</si>
  <si>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</si>
  <si>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</si>
  <si>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</si>
  <si>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</si>
  <si>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</si>
  <si>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</si>
  <si>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</si>
  <si>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</si>
  <si>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</si>
  <si>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</si>
  <si>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</si>
  <si>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</si>
  <si>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</si>
  <si>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</si>
  <si>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</si>
  <si>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</si>
  <si>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</si>
  <si>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</si>
  <si>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</si>
  <si>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</si>
  <si>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</si>
  <si>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</si>
  <si>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</si>
  <si>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</si>
  <si>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</si>
  <si>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</si>
  <si>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</si>
  <si>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</si>
  <si>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</si>
  <si>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</si>
  <si>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</si>
  <si>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</si>
  <si>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</si>
  <si>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</si>
  <si>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</si>
  <si>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</si>
  <si>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</si>
  <si>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</si>
  <si>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</si>
  <si>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</si>
  <si>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</si>
  <si>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</si>
  <si>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</si>
  <si>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</si>
  <si>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</si>
  <si>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</si>
  <si>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</si>
  <si>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</si>
  <si>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</si>
  <si>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</si>
  <si>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</si>
  <si>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</si>
  <si>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</si>
  <si>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</si>
  <si>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</si>
  <si>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</si>
  <si>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</si>
  <si>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</si>
  <si>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</si>
  <si>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</si>
  <si>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</si>
  <si>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</si>
  <si>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</si>
  <si>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</si>
  <si>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</si>
  <si>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</si>
  <si>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</si>
  <si>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</si>
  <si>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</si>
  <si>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</si>
  <si>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</si>
  <si>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</si>
  <si>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</si>
  <si>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</si>
  <si>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</si>
  <si>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</si>
  <si>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</si>
  <si>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</si>
  <si>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</si>
  <si>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</si>
  <si>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</si>
  <si>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魚沼市</t>
  </si>
  <si>
    <t>法適用</t>
  </si>
  <si>
    <t>下水道事業</t>
  </si>
  <si>
    <t>公共下水道</t>
  </si>
  <si>
    <t>Cd1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</si>
  <si>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</si>
  <si>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</si>
  <si>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</si>
  <si>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</si>
  <si>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</si>
  <si>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</si>
  <si>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</si>
  <si>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</si>
  <si>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</si>
  <si>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</si>
  <si>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</si>
  <si>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</si>
  <si>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・有形固定資産減価償却率は、整備がほぼ完了し、区域拡張に係る大きな投資はないため、償却が進んでいくことによる逓増傾向にある。
・管渠は、老朽化による更新の時期となっていないが、中越大震災や豪雪地の特性による損傷が一部で見られ、維持管理の中で必要な修繕や更新を実施する必要がある。また、不明水が多くなっており、引き続き箇所の特定とその対応が必要となっている。
・管渠改善率は、中越大震災で被災した管渠の復旧のために管渠更新や更正、処理区の接続等へ投資したことにより、その後、改善が必要な管渠が無い状況が続いている。</t>
    <phoneticPr fontId="4"/>
  </si>
  <si>
    <t>・整備はほぼ完了しており、事業は施設設備の維持管理が主な業務となっている。
・事業に要する費用は、使用料収入や一般会計からの繰入金（企業債償還の交付税措置等）等で賄われており、概ね健全な経営状況といえる。一方で、公営企業に携わる人材確保は困難であり、近年の職員給与費の増加や物価高騰による営業費用の増加傾向にあることから、市町村の枠を超えた広域化・共同化やウォーターPPPの導入など持続可能な下水道事業の運営を検討する。
・山間地という地域性から、特環・集排等の処理施設が多数存在しており、施設の老朽化に伴う更新需要の拡大が見込まれる。また、急速な人口減少に伴うサービス需要の減少を見込み、今後も単なる施設更新ではなく集排の公共接続も含め、統廃合やダウンサイジングを加速させる方向である。
・「魚沼市下水道事業経営戦略」の進捗管理や計画見直しを行いながら、経営の質と効率化を高め、市民サービスの安定的な継続が図られるよう運営するものとする。</t>
    <rPh sb="102" eb="104">
      <t>イッポウ</t>
    </rPh>
    <rPh sb="205" eb="207">
      <t>ケントウ</t>
    </rPh>
    <rPh sb="245" eb="247">
      <t>シセツ</t>
    </rPh>
    <rPh sb="248" eb="251">
      <t>ロウキュウカ</t>
    </rPh>
    <rPh sb="252" eb="253">
      <t>トモナ</t>
    </rPh>
    <rPh sb="254" eb="258">
      <t>コウシンジュヨウ</t>
    </rPh>
    <rPh sb="259" eb="261">
      <t>カクダイ</t>
    </rPh>
    <rPh sb="262" eb="264">
      <t>ミコ</t>
    </rPh>
    <rPh sb="271" eb="273">
      <t>キュウソク</t>
    </rPh>
    <rPh sb="274" eb="278">
      <t>ジンコウゲンショウ</t>
    </rPh>
    <rPh sb="291" eb="293">
      <t>ミコ</t>
    </rPh>
    <phoneticPr fontId="4"/>
  </si>
  <si>
    <t>・経常収支比率については、今年度は一般会計からの繰入金の増加により、前年度に比べ増加する結果となった。（令和2年度は収益認識に関する会計基準の変更により、使用料収入や有収水量が例年と比べ1ヶ月分多く計上されている。）
・累積欠損金比率は、平成30年度で累積欠損金が解消され、健全な経営状況となっている。
・流動比率は、平成26年度の会計制度改正により流動負債に企業債償還費を計上することとなり、多くなっているが、交付税措置される企業債が含まれることや、企業債残高が年々減少していることから、健全性が損なわれているとはいえない。
・企業債残高対事業規模比率は、過去の整備に係る企業債残高が大きいため、単年度収益に対する企業債残高が大きくなっているが、類似団体との比較では企業債残高が低いことを示している。
・経費回収率は、使用料収入により処理費用を回収できている。また、類似団体平均を上回っており、使用料設定が適切であることを示している。
・汚水処理原価は、前年度に比べ減少しているが、整備がほぼ完了し接続率も高率となっており、人口減少に伴う有収水量の減少や一般会計負担金の減少に伴い、処理原価の上昇が見込まれる。
・施設利用率は、県の流域下水道で処理していることから、市営の処理施設はなく、本指標の対象とならない。
・水洗化率は、整備がほぼ完了しており、高率で推移している。</t>
    <rPh sb="17" eb="19">
      <t>イッパン</t>
    </rPh>
    <rPh sb="26" eb="28">
      <t>ゾウカ</t>
    </rPh>
    <rPh sb="33" eb="35">
      <t>ネンド</t>
    </rPh>
    <rPh sb="40" eb="42">
      <t>ゾウカ</t>
    </rPh>
    <rPh sb="363" eb="365">
      <t>シュウニュウ</t>
    </rPh>
    <rPh sb="460" eb="466">
      <t>ジンコ</t>
    </rPh>
    <rPh sb="467" eb="471">
      <t>ユウオサムスイリョウ</t>
    </rPh>
    <rPh sb="472" eb="474">
      <t>ゲンショウ</t>
    </rPh>
    <rPh sb="559" eb="563">
      <t>スイセンカリツ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</si>
</sst>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Alignment="1">
      <alignment horizontal="left" vertical="center"/>
    </xf>
    <xf numFmtId="0" fontId="16" fillId="0" borderId="7" xfId="0" applyFont="1" applyBorder="1" applyAlignment="1">
      <alignment horizontal="left" vertical="center"/>
    </xf>
    <xf numFmtId="0" fontId="17" fillId="0" borderId="6"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DEF-4FDC-A312-A986FB0BBEF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0.32</c:v>
                </c:pt>
                <c:pt idx="1">
                  <c:v>0.1</c:v>
                </c:pt>
                <c:pt idx="2">
                  <c:v>7.0000000000000007E-2</c:v>
                </c:pt>
                <c:pt idx="3">
                  <c:v>0.06</c:v>
                </c:pt>
                <c:pt idx="4">
                  <c:v>7.0000000000000007E-2</c:v>
                </c:pt>
              </c:numCache>
            </c:numRef>
          </c:val>
          <c:smooth val="0"/>
          <c:extLst>
            <c:ext xmlns:c16="http://schemas.microsoft.com/office/drawing/2014/chart" uri="{C3380CC4-5D6E-409C-BE32-E72D297353CC}">
              <c16:uniqueId val="{00000001-DDEF-4FDC-A312-A986FB0BBEF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ED1-45EA-AB25-3C07B84FBE6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49.47</c:v>
                </c:pt>
                <c:pt idx="1">
                  <c:v>48.19</c:v>
                </c:pt>
                <c:pt idx="2">
                  <c:v>54.86</c:v>
                </c:pt>
                <c:pt idx="3">
                  <c:v>55.04</c:v>
                </c:pt>
                <c:pt idx="4">
                  <c:v>53.26</c:v>
                </c:pt>
              </c:numCache>
            </c:numRef>
          </c:val>
          <c:smooth val="0"/>
          <c:extLst>
            <c:ext xmlns:c16="http://schemas.microsoft.com/office/drawing/2014/chart" uri="{C3380CC4-5D6E-409C-BE32-E72D297353CC}">
              <c16:uniqueId val="{00000001-9ED1-45EA-AB25-3C07B84FBE6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96.82</c:v>
                </c:pt>
                <c:pt idx="1">
                  <c:v>96.98</c:v>
                </c:pt>
                <c:pt idx="2">
                  <c:v>97.15</c:v>
                </c:pt>
                <c:pt idx="3">
                  <c:v>97.34</c:v>
                </c:pt>
                <c:pt idx="4">
                  <c:v>97.57</c:v>
                </c:pt>
              </c:numCache>
            </c:numRef>
          </c:val>
          <c:extLst>
            <c:ext xmlns:c16="http://schemas.microsoft.com/office/drawing/2014/chart" uri="{C3380CC4-5D6E-409C-BE32-E72D297353CC}">
              <c16:uniqueId val="{00000000-7A83-4D6C-A662-74E89BBCB40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82.06</c:v>
                </c:pt>
                <c:pt idx="1">
                  <c:v>82.26</c:v>
                </c:pt>
                <c:pt idx="2">
                  <c:v>91.37</c:v>
                </c:pt>
                <c:pt idx="3">
                  <c:v>91.92</c:v>
                </c:pt>
                <c:pt idx="4">
                  <c:v>91.12</c:v>
                </c:pt>
              </c:numCache>
            </c:numRef>
          </c:val>
          <c:smooth val="0"/>
          <c:extLst>
            <c:ext xmlns:c16="http://schemas.microsoft.com/office/drawing/2014/chart" uri="{C3380CC4-5D6E-409C-BE32-E72D297353CC}">
              <c16:uniqueId val="{00000001-7A83-4D6C-A662-74E89BBCB40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116.8</c:v>
                </c:pt>
                <c:pt idx="1">
                  <c:v>111.45</c:v>
                </c:pt>
                <c:pt idx="2">
                  <c:v>107.22</c:v>
                </c:pt>
                <c:pt idx="3">
                  <c:v>105.53</c:v>
                </c:pt>
                <c:pt idx="4">
                  <c:v>113.51</c:v>
                </c:pt>
              </c:numCache>
            </c:numRef>
          </c:val>
          <c:extLst>
            <c:ext xmlns:c16="http://schemas.microsoft.com/office/drawing/2014/chart" uri="{C3380CC4-5D6E-409C-BE32-E72D297353CC}">
              <c16:uniqueId val="{00000000-9747-4147-8B0E-5892B7EFC27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107.81</c:v>
                </c:pt>
                <c:pt idx="1">
                  <c:v>107.54</c:v>
                </c:pt>
                <c:pt idx="2">
                  <c:v>105.35</c:v>
                </c:pt>
                <c:pt idx="3">
                  <c:v>106.8</c:v>
                </c:pt>
                <c:pt idx="4">
                  <c:v>104.65</c:v>
                </c:pt>
              </c:numCache>
            </c:numRef>
          </c:val>
          <c:smooth val="0"/>
          <c:extLst>
            <c:ext xmlns:c16="http://schemas.microsoft.com/office/drawing/2014/chart" uri="{C3380CC4-5D6E-409C-BE32-E72D297353CC}">
              <c16:uniqueId val="{00000001-9747-4147-8B0E-5892B7EFC27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41.22</c:v>
                </c:pt>
                <c:pt idx="1">
                  <c:v>43.08</c:v>
                </c:pt>
                <c:pt idx="2">
                  <c:v>45</c:v>
                </c:pt>
                <c:pt idx="3">
                  <c:v>46.96</c:v>
                </c:pt>
                <c:pt idx="4">
                  <c:v>48.79</c:v>
                </c:pt>
              </c:numCache>
            </c:numRef>
          </c:val>
          <c:extLst>
            <c:ext xmlns:c16="http://schemas.microsoft.com/office/drawing/2014/chart" uri="{C3380CC4-5D6E-409C-BE32-E72D297353CC}">
              <c16:uniqueId val="{00000000-C970-4924-A58D-82A19651687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19.93</c:v>
                </c:pt>
                <c:pt idx="1">
                  <c:v>21.94</c:v>
                </c:pt>
                <c:pt idx="2">
                  <c:v>29.42</c:v>
                </c:pt>
                <c:pt idx="3">
                  <c:v>31.14</c:v>
                </c:pt>
                <c:pt idx="4">
                  <c:v>33.11</c:v>
                </c:pt>
              </c:numCache>
            </c:numRef>
          </c:val>
          <c:smooth val="0"/>
          <c:extLst>
            <c:ext xmlns:c16="http://schemas.microsoft.com/office/drawing/2014/chart" uri="{C3380CC4-5D6E-409C-BE32-E72D297353CC}">
              <c16:uniqueId val="{00000001-C970-4924-A58D-82A19651687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262-4119-8028-BCBBF7C4BD0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0.74</c:v>
                </c:pt>
                <c:pt idx="3" formatCode="#,##0.00;&quot;△&quot;#,##0.00;&quot;-&quot;">
                  <c:v>0.76</c:v>
                </c:pt>
                <c:pt idx="4" formatCode="#,##0.00;&quot;△&quot;#,##0.00;&quot;-&quot;">
                  <c:v>0.94</c:v>
                </c:pt>
              </c:numCache>
            </c:numRef>
          </c:val>
          <c:smooth val="0"/>
          <c:extLst>
            <c:ext xmlns:c16="http://schemas.microsoft.com/office/drawing/2014/chart" uri="{C3380CC4-5D6E-409C-BE32-E72D297353CC}">
              <c16:uniqueId val="{00000001-9262-4119-8028-BCBBF7C4BD0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597-48E5-B7EB-6C5256C7D85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18.2</c:v>
                </c:pt>
                <c:pt idx="1">
                  <c:v>19.059999999999999</c:v>
                </c:pt>
                <c:pt idx="2">
                  <c:v>26.07</c:v>
                </c:pt>
                <c:pt idx="3">
                  <c:v>26.89</c:v>
                </c:pt>
                <c:pt idx="4">
                  <c:v>23.18</c:v>
                </c:pt>
              </c:numCache>
            </c:numRef>
          </c:val>
          <c:smooth val="0"/>
          <c:extLst>
            <c:ext xmlns:c16="http://schemas.microsoft.com/office/drawing/2014/chart" uri="{C3380CC4-5D6E-409C-BE32-E72D297353CC}">
              <c16:uniqueId val="{00000001-7597-48E5-B7EB-6C5256C7D85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94.28</c:v>
                </c:pt>
                <c:pt idx="1">
                  <c:v>82.43</c:v>
                </c:pt>
                <c:pt idx="2">
                  <c:v>69.2</c:v>
                </c:pt>
                <c:pt idx="3">
                  <c:v>51.7</c:v>
                </c:pt>
                <c:pt idx="4">
                  <c:v>64.47</c:v>
                </c:pt>
              </c:numCache>
            </c:numRef>
          </c:val>
          <c:extLst>
            <c:ext xmlns:c16="http://schemas.microsoft.com/office/drawing/2014/chart" uri="{C3380CC4-5D6E-409C-BE32-E72D297353CC}">
              <c16:uniqueId val="{00000000-1653-4034-ABFF-4C7F0D8FAE7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48.56</c:v>
                </c:pt>
                <c:pt idx="1">
                  <c:v>47.58</c:v>
                </c:pt>
                <c:pt idx="2">
                  <c:v>65.87</c:v>
                </c:pt>
                <c:pt idx="3">
                  <c:v>77.260000000000005</c:v>
                </c:pt>
                <c:pt idx="4">
                  <c:v>80.010000000000005</c:v>
                </c:pt>
              </c:numCache>
            </c:numRef>
          </c:val>
          <c:smooth val="0"/>
          <c:extLst>
            <c:ext xmlns:c16="http://schemas.microsoft.com/office/drawing/2014/chart" uri="{C3380CC4-5D6E-409C-BE32-E72D297353CC}">
              <c16:uniqueId val="{00000001-1653-4034-ABFF-4C7F0D8FAE7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319.39</c:v>
                </c:pt>
                <c:pt idx="1">
                  <c:v>288.26</c:v>
                </c:pt>
                <c:pt idx="2">
                  <c:v>243.25</c:v>
                </c:pt>
                <c:pt idx="3">
                  <c:v>167.67</c:v>
                </c:pt>
                <c:pt idx="4">
                  <c:v>139.16999999999999</c:v>
                </c:pt>
              </c:numCache>
            </c:numRef>
          </c:val>
          <c:extLst>
            <c:ext xmlns:c16="http://schemas.microsoft.com/office/drawing/2014/chart" uri="{C3380CC4-5D6E-409C-BE32-E72D297353CC}">
              <c16:uniqueId val="{00000000-A77E-4E19-ABBF-14BB08ACB70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1245.0999999999999</c:v>
                </c:pt>
                <c:pt idx="1">
                  <c:v>1108.8</c:v>
                </c:pt>
                <c:pt idx="2">
                  <c:v>742.08</c:v>
                </c:pt>
                <c:pt idx="3">
                  <c:v>730.84</c:v>
                </c:pt>
                <c:pt idx="4">
                  <c:v>706.45</c:v>
                </c:pt>
              </c:numCache>
            </c:numRef>
          </c:val>
          <c:smooth val="0"/>
          <c:extLst>
            <c:ext xmlns:c16="http://schemas.microsoft.com/office/drawing/2014/chart" uri="{C3380CC4-5D6E-409C-BE32-E72D297353CC}">
              <c16:uniqueId val="{00000001-A77E-4E19-ABBF-14BB08ACB70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138.47</c:v>
                </c:pt>
                <c:pt idx="1">
                  <c:v>129.38</c:v>
                </c:pt>
                <c:pt idx="2">
                  <c:v>115.59</c:v>
                </c:pt>
                <c:pt idx="3">
                  <c:v>99.33</c:v>
                </c:pt>
                <c:pt idx="4">
                  <c:v>109.14</c:v>
                </c:pt>
              </c:numCache>
            </c:numRef>
          </c:val>
          <c:extLst>
            <c:ext xmlns:c16="http://schemas.microsoft.com/office/drawing/2014/chart" uri="{C3380CC4-5D6E-409C-BE32-E72D297353CC}">
              <c16:uniqueId val="{00000000-3229-407D-B996-A08B808C430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79.77</c:v>
                </c:pt>
                <c:pt idx="1">
                  <c:v>79.63</c:v>
                </c:pt>
                <c:pt idx="2">
                  <c:v>86.51</c:v>
                </c:pt>
                <c:pt idx="3">
                  <c:v>89.17</c:v>
                </c:pt>
                <c:pt idx="4">
                  <c:v>85.67</c:v>
                </c:pt>
              </c:numCache>
            </c:numRef>
          </c:val>
          <c:smooth val="0"/>
          <c:extLst>
            <c:ext xmlns:c16="http://schemas.microsoft.com/office/drawing/2014/chart" uri="{C3380CC4-5D6E-409C-BE32-E72D297353CC}">
              <c16:uniqueId val="{00000001-3229-407D-B996-A08B808C430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135.54</c:v>
                </c:pt>
                <c:pt idx="1">
                  <c:v>153.38</c:v>
                </c:pt>
                <c:pt idx="2">
                  <c:v>171.92</c:v>
                </c:pt>
                <c:pt idx="3">
                  <c:v>200.44</c:v>
                </c:pt>
                <c:pt idx="4">
                  <c:v>182.59</c:v>
                </c:pt>
              </c:numCache>
            </c:numRef>
          </c:val>
          <c:extLst>
            <c:ext xmlns:c16="http://schemas.microsoft.com/office/drawing/2014/chart" uri="{C3380CC4-5D6E-409C-BE32-E72D297353CC}">
              <c16:uniqueId val="{00000000-A07F-4A68-9815-8D5D62AE02F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214.56</c:v>
                </c:pt>
                <c:pt idx="1">
                  <c:v>213.66</c:v>
                </c:pt>
                <c:pt idx="2">
                  <c:v>188.24</c:v>
                </c:pt>
                <c:pt idx="3">
                  <c:v>184.85</c:v>
                </c:pt>
                <c:pt idx="4">
                  <c:v>194.78</c:v>
                </c:pt>
              </c:numCache>
            </c:numRef>
          </c:val>
          <c:smooth val="0"/>
          <c:extLst>
            <c:ext xmlns:c16="http://schemas.microsoft.com/office/drawing/2014/chart" uri="{C3380CC4-5D6E-409C-BE32-E72D297353CC}">
              <c16:uniqueId val="{00000001-A07F-4A68-9815-8D5D62AE02F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election activeCell="CB55" sqref="CB5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新潟県　魚沼市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6" t="s">
        <v>1</v>
      </c>
      <c r="C7" s="56"/>
      <c r="D7" s="56"/>
      <c r="E7" s="56"/>
      <c r="F7" s="56"/>
      <c r="G7" s="56"/>
      <c r="H7" s="56"/>
      <c r="I7" s="56" t="s">
        <v>2</v>
      </c>
      <c r="J7" s="56"/>
      <c r="K7" s="56"/>
      <c r="L7" s="56"/>
      <c r="M7" s="56"/>
      <c r="N7" s="56"/>
      <c r="O7" s="56"/>
      <c r="P7" s="56" t="s">
        <v>3</v>
      </c>
      <c r="Q7" s="56"/>
      <c r="R7" s="56"/>
      <c r="S7" s="56"/>
      <c r="T7" s="56"/>
      <c r="U7" s="56"/>
      <c r="V7" s="56"/>
      <c r="W7" s="56" t="s">
        <v>4</v>
      </c>
      <c r="X7" s="56"/>
      <c r="Y7" s="56"/>
      <c r="Z7" s="56"/>
      <c r="AA7" s="56"/>
      <c r="AB7" s="56"/>
      <c r="AC7" s="56"/>
      <c r="AD7" s="56" t="s">
        <v>5</v>
      </c>
      <c r="AE7" s="56"/>
      <c r="AF7" s="56"/>
      <c r="AG7" s="56"/>
      <c r="AH7" s="56"/>
      <c r="AI7" s="56"/>
      <c r="AJ7" s="56"/>
      <c r="AK7" s="3"/>
      <c r="AL7" s="56" t="s">
        <v>6</v>
      </c>
      <c r="AM7" s="56"/>
      <c r="AN7" s="56"/>
      <c r="AO7" s="56"/>
      <c r="AP7" s="56"/>
      <c r="AQ7" s="56"/>
      <c r="AR7" s="56"/>
      <c r="AS7" s="56"/>
      <c r="AT7" s="56" t="s">
        <v>7</v>
      </c>
      <c r="AU7" s="56"/>
      <c r="AV7" s="56"/>
      <c r="AW7" s="56"/>
      <c r="AX7" s="56"/>
      <c r="AY7" s="56"/>
      <c r="AZ7" s="56"/>
      <c r="BA7" s="56"/>
      <c r="BB7" s="56" t="s">
        <v>8</v>
      </c>
      <c r="BC7" s="56"/>
      <c r="BD7" s="56"/>
      <c r="BE7" s="56"/>
      <c r="BF7" s="56"/>
      <c r="BG7" s="56"/>
      <c r="BH7" s="56"/>
      <c r="BI7" s="56"/>
      <c r="BJ7" s="3"/>
      <c r="BK7" s="3"/>
      <c r="BL7" s="80" t="s">
        <v>9</v>
      </c>
      <c r="BM7" s="81"/>
      <c r="BN7" s="81"/>
      <c r="BO7" s="81"/>
      <c r="BP7" s="81"/>
      <c r="BQ7" s="81"/>
      <c r="BR7" s="81"/>
      <c r="BS7" s="81"/>
      <c r="BT7" s="81"/>
      <c r="BU7" s="81"/>
      <c r="BV7" s="81"/>
      <c r="BW7" s="81"/>
      <c r="BX7" s="81"/>
      <c r="BY7" s="82"/>
    </row>
    <row r="8" spans="1:78" ht="18.75" customHeight="1" x14ac:dyDescent="0.15">
      <c r="A8" s="2"/>
      <c r="B8" s="76" t="str">
        <f>データ!I6</f>
        <v>法適用</v>
      </c>
      <c r="C8" s="76"/>
      <c r="D8" s="76"/>
      <c r="E8" s="76"/>
      <c r="F8" s="76"/>
      <c r="G8" s="76"/>
      <c r="H8" s="76"/>
      <c r="I8" s="76" t="str">
        <f>データ!J6</f>
        <v>下水道事業</v>
      </c>
      <c r="J8" s="76"/>
      <c r="K8" s="76"/>
      <c r="L8" s="76"/>
      <c r="M8" s="76"/>
      <c r="N8" s="76"/>
      <c r="O8" s="76"/>
      <c r="P8" s="76" t="str">
        <f>データ!K6</f>
        <v>公共下水道</v>
      </c>
      <c r="Q8" s="76"/>
      <c r="R8" s="76"/>
      <c r="S8" s="76"/>
      <c r="T8" s="76"/>
      <c r="U8" s="76"/>
      <c r="V8" s="76"/>
      <c r="W8" s="76" t="str">
        <f>データ!L6</f>
        <v>Cd1</v>
      </c>
      <c r="X8" s="76"/>
      <c r="Y8" s="76"/>
      <c r="Z8" s="76"/>
      <c r="AA8" s="76"/>
      <c r="AB8" s="76"/>
      <c r="AC8" s="76"/>
      <c r="AD8" s="77" t="str">
        <f>データ!$M$6</f>
        <v>非設置</v>
      </c>
      <c r="AE8" s="77"/>
      <c r="AF8" s="77"/>
      <c r="AG8" s="77"/>
      <c r="AH8" s="77"/>
      <c r="AI8" s="77"/>
      <c r="AJ8" s="77"/>
      <c r="AK8" s="3"/>
      <c r="AL8" s="50">
        <f>データ!S6</f>
        <v>32522</v>
      </c>
      <c r="AM8" s="50"/>
      <c r="AN8" s="50"/>
      <c r="AO8" s="50"/>
      <c r="AP8" s="50"/>
      <c r="AQ8" s="50"/>
      <c r="AR8" s="50"/>
      <c r="AS8" s="50"/>
      <c r="AT8" s="51">
        <f>データ!T6</f>
        <v>946.76</v>
      </c>
      <c r="AU8" s="51"/>
      <c r="AV8" s="51"/>
      <c r="AW8" s="51"/>
      <c r="AX8" s="51"/>
      <c r="AY8" s="51"/>
      <c r="AZ8" s="51"/>
      <c r="BA8" s="51"/>
      <c r="BB8" s="51">
        <f>データ!U6</f>
        <v>34.35</v>
      </c>
      <c r="BC8" s="51"/>
      <c r="BD8" s="51"/>
      <c r="BE8" s="51"/>
      <c r="BF8" s="51"/>
      <c r="BG8" s="51"/>
      <c r="BH8" s="51"/>
      <c r="BI8" s="51"/>
      <c r="BJ8" s="3"/>
      <c r="BK8" s="3"/>
      <c r="BL8" s="72" t="s">
        <v>10</v>
      </c>
      <c r="BM8" s="73"/>
      <c r="BN8" s="74" t="s">
        <v>11</v>
      </c>
      <c r="BO8" s="74"/>
      <c r="BP8" s="74"/>
      <c r="BQ8" s="74"/>
      <c r="BR8" s="74"/>
      <c r="BS8" s="74"/>
      <c r="BT8" s="74"/>
      <c r="BU8" s="74"/>
      <c r="BV8" s="74"/>
      <c r="BW8" s="74"/>
      <c r="BX8" s="74"/>
      <c r="BY8" s="75"/>
    </row>
    <row r="9" spans="1:78" ht="18.75" customHeight="1" x14ac:dyDescent="0.15">
      <c r="A9" s="2"/>
      <c r="B9" s="56" t="s">
        <v>12</v>
      </c>
      <c r="C9" s="56"/>
      <c r="D9" s="56"/>
      <c r="E9" s="56"/>
      <c r="F9" s="56"/>
      <c r="G9" s="56"/>
      <c r="H9" s="56"/>
      <c r="I9" s="56" t="s">
        <v>13</v>
      </c>
      <c r="J9" s="56"/>
      <c r="K9" s="56"/>
      <c r="L9" s="56"/>
      <c r="M9" s="56"/>
      <c r="N9" s="56"/>
      <c r="O9" s="56"/>
      <c r="P9" s="56" t="s">
        <v>14</v>
      </c>
      <c r="Q9" s="56"/>
      <c r="R9" s="56"/>
      <c r="S9" s="56"/>
      <c r="T9" s="56"/>
      <c r="U9" s="56"/>
      <c r="V9" s="56"/>
      <c r="W9" s="56" t="s">
        <v>15</v>
      </c>
      <c r="X9" s="56"/>
      <c r="Y9" s="56"/>
      <c r="Z9" s="56"/>
      <c r="AA9" s="56"/>
      <c r="AB9" s="56"/>
      <c r="AC9" s="56"/>
      <c r="AD9" s="56" t="s">
        <v>16</v>
      </c>
      <c r="AE9" s="56"/>
      <c r="AF9" s="56"/>
      <c r="AG9" s="56"/>
      <c r="AH9" s="56"/>
      <c r="AI9" s="56"/>
      <c r="AJ9" s="56"/>
      <c r="AK9" s="3"/>
      <c r="AL9" s="56" t="s">
        <v>17</v>
      </c>
      <c r="AM9" s="56"/>
      <c r="AN9" s="56"/>
      <c r="AO9" s="56"/>
      <c r="AP9" s="56"/>
      <c r="AQ9" s="56"/>
      <c r="AR9" s="56"/>
      <c r="AS9" s="56"/>
      <c r="AT9" s="56" t="s">
        <v>18</v>
      </c>
      <c r="AU9" s="56"/>
      <c r="AV9" s="56"/>
      <c r="AW9" s="56"/>
      <c r="AX9" s="56"/>
      <c r="AY9" s="56"/>
      <c r="AZ9" s="56"/>
      <c r="BA9" s="56"/>
      <c r="BB9" s="56" t="s">
        <v>19</v>
      </c>
      <c r="BC9" s="56"/>
      <c r="BD9" s="56"/>
      <c r="BE9" s="56"/>
      <c r="BF9" s="56"/>
      <c r="BG9" s="56"/>
      <c r="BH9" s="56"/>
      <c r="BI9" s="56"/>
      <c r="BJ9" s="3"/>
      <c r="BK9" s="3"/>
      <c r="BL9" s="57" t="s">
        <v>20</v>
      </c>
      <c r="BM9" s="58"/>
      <c r="BN9" s="59" t="s">
        <v>21</v>
      </c>
      <c r="BO9" s="59"/>
      <c r="BP9" s="59"/>
      <c r="BQ9" s="59"/>
      <c r="BR9" s="59"/>
      <c r="BS9" s="59"/>
      <c r="BT9" s="59"/>
      <c r="BU9" s="59"/>
      <c r="BV9" s="59"/>
      <c r="BW9" s="59"/>
      <c r="BX9" s="59"/>
      <c r="BY9" s="60"/>
    </row>
    <row r="10" spans="1:78" ht="18.75" customHeight="1" x14ac:dyDescent="0.15">
      <c r="A10" s="2"/>
      <c r="B10" s="51" t="str">
        <f>データ!N6</f>
        <v>-</v>
      </c>
      <c r="C10" s="51"/>
      <c r="D10" s="51"/>
      <c r="E10" s="51"/>
      <c r="F10" s="51"/>
      <c r="G10" s="51"/>
      <c r="H10" s="51"/>
      <c r="I10" s="51">
        <f>データ!O6</f>
        <v>83.06</v>
      </c>
      <c r="J10" s="51"/>
      <c r="K10" s="51"/>
      <c r="L10" s="51"/>
      <c r="M10" s="51"/>
      <c r="N10" s="51"/>
      <c r="O10" s="51"/>
      <c r="P10" s="51">
        <f>データ!P6</f>
        <v>60.86</v>
      </c>
      <c r="Q10" s="51"/>
      <c r="R10" s="51"/>
      <c r="S10" s="51"/>
      <c r="T10" s="51"/>
      <c r="U10" s="51"/>
      <c r="V10" s="51"/>
      <c r="W10" s="51">
        <f>データ!Q6</f>
        <v>80.989999999999995</v>
      </c>
      <c r="X10" s="51"/>
      <c r="Y10" s="51"/>
      <c r="Z10" s="51"/>
      <c r="AA10" s="51"/>
      <c r="AB10" s="51"/>
      <c r="AC10" s="51"/>
      <c r="AD10" s="50">
        <f>データ!R6</f>
        <v>4114</v>
      </c>
      <c r="AE10" s="50"/>
      <c r="AF10" s="50"/>
      <c r="AG10" s="50"/>
      <c r="AH10" s="50"/>
      <c r="AI10" s="50"/>
      <c r="AJ10" s="50"/>
      <c r="AK10" s="2"/>
      <c r="AL10" s="50">
        <f>データ!V6</f>
        <v>19617</v>
      </c>
      <c r="AM10" s="50"/>
      <c r="AN10" s="50"/>
      <c r="AO10" s="50"/>
      <c r="AP10" s="50"/>
      <c r="AQ10" s="50"/>
      <c r="AR10" s="50"/>
      <c r="AS10" s="50"/>
      <c r="AT10" s="51">
        <f>データ!W6</f>
        <v>8.84</v>
      </c>
      <c r="AU10" s="51"/>
      <c r="AV10" s="51"/>
      <c r="AW10" s="51"/>
      <c r="AX10" s="51"/>
      <c r="AY10" s="51"/>
      <c r="AZ10" s="51"/>
      <c r="BA10" s="51"/>
      <c r="BB10" s="51">
        <f>データ!X6</f>
        <v>2219.12</v>
      </c>
      <c r="BC10" s="51"/>
      <c r="BD10" s="51"/>
      <c r="BE10" s="51"/>
      <c r="BF10" s="51"/>
      <c r="BG10" s="51"/>
      <c r="BH10" s="51"/>
      <c r="BI10" s="51"/>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15">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66" t="s">
        <v>26</v>
      </c>
      <c r="BM14" s="67"/>
      <c r="BN14" s="67"/>
      <c r="BO14" s="67"/>
      <c r="BP14" s="67"/>
      <c r="BQ14" s="67"/>
      <c r="BR14" s="67"/>
      <c r="BS14" s="67"/>
      <c r="BT14" s="67"/>
      <c r="BU14" s="67"/>
      <c r="BV14" s="67"/>
      <c r="BW14" s="67"/>
      <c r="BX14" s="67"/>
      <c r="BY14" s="67"/>
      <c r="BZ14" s="68"/>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69"/>
      <c r="BM15" s="70"/>
      <c r="BN15" s="70"/>
      <c r="BO15" s="70"/>
      <c r="BP15" s="70"/>
      <c r="BQ15" s="70"/>
      <c r="BR15" s="70"/>
      <c r="BS15" s="70"/>
      <c r="BT15" s="70"/>
      <c r="BU15" s="70"/>
      <c r="BV15" s="70"/>
      <c r="BW15" s="70"/>
      <c r="BX15" s="70"/>
      <c r="BY15" s="70"/>
      <c r="BZ15" s="71"/>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114</v>
      </c>
      <c r="BM66" s="44"/>
      <c r="BN66" s="44"/>
      <c r="BO66" s="44"/>
      <c r="BP66" s="44"/>
      <c r="BQ66" s="44"/>
      <c r="BR66" s="44"/>
      <c r="BS66" s="44"/>
      <c r="BT66" s="44"/>
      <c r="BU66" s="44"/>
      <c r="BV66" s="44"/>
      <c r="BW66" s="44"/>
      <c r="BX66" s="44"/>
      <c r="BY66" s="44"/>
      <c r="BZ66" s="4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15">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XXqkBryT6Cn31O4ysgO13k8YShyz2IXPFjCMBqYJrHoobSoQhCcHilWXIqX0qVUoo4ooZBCiViqviWop4d+E0Q==" saltValue="pnCfum2iQXF5CUHpmpsj6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84" t="s">
        <v>52</v>
      </c>
      <c r="I3" s="85"/>
      <c r="J3" s="85"/>
      <c r="K3" s="85"/>
      <c r="L3" s="85"/>
      <c r="M3" s="85"/>
      <c r="N3" s="85"/>
      <c r="O3" s="85"/>
      <c r="P3" s="85"/>
      <c r="Q3" s="85"/>
      <c r="R3" s="85"/>
      <c r="S3" s="85"/>
      <c r="T3" s="85"/>
      <c r="U3" s="85"/>
      <c r="V3" s="85"/>
      <c r="W3" s="85"/>
      <c r="X3" s="86"/>
      <c r="Y3" s="90" t="s">
        <v>53</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54</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8" x14ac:dyDescent="0.15">
      <c r="A4" s="14" t="s">
        <v>55</v>
      </c>
      <c r="B4" s="16"/>
      <c r="C4" s="16"/>
      <c r="D4" s="16"/>
      <c r="E4" s="16"/>
      <c r="F4" s="16"/>
      <c r="G4" s="16"/>
      <c r="H4" s="87"/>
      <c r="I4" s="88"/>
      <c r="J4" s="88"/>
      <c r="K4" s="88"/>
      <c r="L4" s="88"/>
      <c r="M4" s="88"/>
      <c r="N4" s="88"/>
      <c r="O4" s="88"/>
      <c r="P4" s="88"/>
      <c r="Q4" s="88"/>
      <c r="R4" s="88"/>
      <c r="S4" s="88"/>
      <c r="T4" s="88"/>
      <c r="U4" s="88"/>
      <c r="V4" s="88"/>
      <c r="W4" s="88"/>
      <c r="X4" s="89"/>
      <c r="Y4" s="83" t="s">
        <v>56</v>
      </c>
      <c r="Z4" s="83"/>
      <c r="AA4" s="83"/>
      <c r="AB4" s="83"/>
      <c r="AC4" s="83"/>
      <c r="AD4" s="83"/>
      <c r="AE4" s="83"/>
      <c r="AF4" s="83"/>
      <c r="AG4" s="83"/>
      <c r="AH4" s="83"/>
      <c r="AI4" s="83"/>
      <c r="AJ4" s="83" t="s">
        <v>57</v>
      </c>
      <c r="AK4" s="83"/>
      <c r="AL4" s="83"/>
      <c r="AM4" s="83"/>
      <c r="AN4" s="83"/>
      <c r="AO4" s="83"/>
      <c r="AP4" s="83"/>
      <c r="AQ4" s="83"/>
      <c r="AR4" s="83"/>
      <c r="AS4" s="83"/>
      <c r="AT4" s="83"/>
      <c r="AU4" s="83" t="s">
        <v>58</v>
      </c>
      <c r="AV4" s="83"/>
      <c r="AW4" s="83"/>
      <c r="AX4" s="83"/>
      <c r="AY4" s="83"/>
      <c r="AZ4" s="83"/>
      <c r="BA4" s="83"/>
      <c r="BB4" s="83"/>
      <c r="BC4" s="83"/>
      <c r="BD4" s="83"/>
      <c r="BE4" s="83"/>
      <c r="BF4" s="83" t="s">
        <v>59</v>
      </c>
      <c r="BG4" s="83"/>
      <c r="BH4" s="83"/>
      <c r="BI4" s="83"/>
      <c r="BJ4" s="83"/>
      <c r="BK4" s="83"/>
      <c r="BL4" s="83"/>
      <c r="BM4" s="83"/>
      <c r="BN4" s="83"/>
      <c r="BO4" s="83"/>
      <c r="BP4" s="83"/>
      <c r="BQ4" s="83" t="s">
        <v>60</v>
      </c>
      <c r="BR4" s="83"/>
      <c r="BS4" s="83"/>
      <c r="BT4" s="83"/>
      <c r="BU4" s="83"/>
      <c r="BV4" s="83"/>
      <c r="BW4" s="83"/>
      <c r="BX4" s="83"/>
      <c r="BY4" s="83"/>
      <c r="BZ4" s="83"/>
      <c r="CA4" s="83"/>
      <c r="CB4" s="83" t="s">
        <v>61</v>
      </c>
      <c r="CC4" s="83"/>
      <c r="CD4" s="83"/>
      <c r="CE4" s="83"/>
      <c r="CF4" s="83"/>
      <c r="CG4" s="83"/>
      <c r="CH4" s="83"/>
      <c r="CI4" s="83"/>
      <c r="CJ4" s="83"/>
      <c r="CK4" s="83"/>
      <c r="CL4" s="83"/>
      <c r="CM4" s="83" t="s">
        <v>62</v>
      </c>
      <c r="CN4" s="83"/>
      <c r="CO4" s="83"/>
      <c r="CP4" s="83"/>
      <c r="CQ4" s="83"/>
      <c r="CR4" s="83"/>
      <c r="CS4" s="83"/>
      <c r="CT4" s="83"/>
      <c r="CU4" s="83"/>
      <c r="CV4" s="83"/>
      <c r="CW4" s="83"/>
      <c r="CX4" s="83" t="s">
        <v>63</v>
      </c>
      <c r="CY4" s="83"/>
      <c r="CZ4" s="83"/>
      <c r="DA4" s="83"/>
      <c r="DB4" s="83"/>
      <c r="DC4" s="83"/>
      <c r="DD4" s="83"/>
      <c r="DE4" s="83"/>
      <c r="DF4" s="83"/>
      <c r="DG4" s="83"/>
      <c r="DH4" s="83"/>
      <c r="DI4" s="83" t="s">
        <v>64</v>
      </c>
      <c r="DJ4" s="83"/>
      <c r="DK4" s="83"/>
      <c r="DL4" s="83"/>
      <c r="DM4" s="83"/>
      <c r="DN4" s="83"/>
      <c r="DO4" s="83"/>
      <c r="DP4" s="83"/>
      <c r="DQ4" s="83"/>
      <c r="DR4" s="83"/>
      <c r="DS4" s="83"/>
      <c r="DT4" s="83" t="s">
        <v>65</v>
      </c>
      <c r="DU4" s="83"/>
      <c r="DV4" s="83"/>
      <c r="DW4" s="83"/>
      <c r="DX4" s="83"/>
      <c r="DY4" s="83"/>
      <c r="DZ4" s="83"/>
      <c r="EA4" s="83"/>
      <c r="EB4" s="83"/>
      <c r="EC4" s="83"/>
      <c r="ED4" s="83"/>
      <c r="EE4" s="83" t="s">
        <v>66</v>
      </c>
      <c r="EF4" s="83"/>
      <c r="EG4" s="83"/>
      <c r="EH4" s="83"/>
      <c r="EI4" s="83"/>
      <c r="EJ4" s="83"/>
      <c r="EK4" s="83"/>
      <c r="EL4" s="83"/>
      <c r="EM4" s="83"/>
      <c r="EN4" s="83"/>
      <c r="EO4" s="83"/>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152251</v>
      </c>
      <c r="D6" s="19">
        <f t="shared" si="3"/>
        <v>46</v>
      </c>
      <c r="E6" s="19">
        <f t="shared" si="3"/>
        <v>17</v>
      </c>
      <c r="F6" s="19">
        <f t="shared" si="3"/>
        <v>1</v>
      </c>
      <c r="G6" s="19">
        <f t="shared" si="3"/>
        <v>0</v>
      </c>
      <c r="H6" s="19" t="str">
        <f t="shared" si="3"/>
        <v>新潟県　魚沼市</v>
      </c>
      <c r="I6" s="19" t="str">
        <f t="shared" si="3"/>
        <v>法適用</v>
      </c>
      <c r="J6" s="19" t="str">
        <f t="shared" si="3"/>
        <v>下水道事業</v>
      </c>
      <c r="K6" s="19" t="str">
        <f t="shared" si="3"/>
        <v>公共下水道</v>
      </c>
      <c r="L6" s="19" t="str">
        <f t="shared" si="3"/>
        <v>Cd1</v>
      </c>
      <c r="M6" s="19" t="str">
        <f t="shared" si="3"/>
        <v>非設置</v>
      </c>
      <c r="N6" s="20" t="str">
        <f t="shared" si="3"/>
        <v>-</v>
      </c>
      <c r="O6" s="20">
        <f t="shared" si="3"/>
        <v>83.06</v>
      </c>
      <c r="P6" s="20">
        <f t="shared" si="3"/>
        <v>60.86</v>
      </c>
      <c r="Q6" s="20">
        <f t="shared" si="3"/>
        <v>80.989999999999995</v>
      </c>
      <c r="R6" s="20">
        <f t="shared" si="3"/>
        <v>4114</v>
      </c>
      <c r="S6" s="20">
        <f t="shared" si="3"/>
        <v>32522</v>
      </c>
      <c r="T6" s="20">
        <f t="shared" si="3"/>
        <v>946.76</v>
      </c>
      <c r="U6" s="20">
        <f t="shared" si="3"/>
        <v>34.35</v>
      </c>
      <c r="V6" s="20">
        <f t="shared" si="3"/>
        <v>19617</v>
      </c>
      <c r="W6" s="20">
        <f t="shared" si="3"/>
        <v>8.84</v>
      </c>
      <c r="X6" s="20">
        <f t="shared" si="3"/>
        <v>2219.12</v>
      </c>
      <c r="Y6" s="21">
        <f>IF(Y7="",NA(),Y7)</f>
        <v>116.8</v>
      </c>
      <c r="Z6" s="21">
        <f t="shared" ref="Z6:AH6" si="4">IF(Z7="",NA(),Z7)</f>
        <v>111.45</v>
      </c>
      <c r="AA6" s="21">
        <f t="shared" si="4"/>
        <v>107.22</v>
      </c>
      <c r="AB6" s="21">
        <f t="shared" si="4"/>
        <v>105.53</v>
      </c>
      <c r="AC6" s="21">
        <f t="shared" si="4"/>
        <v>113.51</v>
      </c>
      <c r="AD6" s="21">
        <f t="shared" si="4"/>
        <v>107.81</v>
      </c>
      <c r="AE6" s="21">
        <f t="shared" si="4"/>
        <v>107.54</v>
      </c>
      <c r="AF6" s="21">
        <f t="shared" si="4"/>
        <v>105.35</v>
      </c>
      <c r="AG6" s="21">
        <f t="shared" si="4"/>
        <v>106.8</v>
      </c>
      <c r="AH6" s="21">
        <f t="shared" si="4"/>
        <v>104.65</v>
      </c>
      <c r="AI6" s="20" t="str">
        <f>IF(AI7="","",IF(AI7="-","【-】","【"&amp;SUBSTITUTE(TEXT(AI7,"#,##0.00"),"-","△")&amp;"】"))</f>
        <v>【105.36】</v>
      </c>
      <c r="AJ6" s="20">
        <f>IF(AJ7="",NA(),AJ7)</f>
        <v>0</v>
      </c>
      <c r="AK6" s="20">
        <f t="shared" ref="AK6:AS6" si="5">IF(AK7="",NA(),AK7)</f>
        <v>0</v>
      </c>
      <c r="AL6" s="20">
        <f t="shared" si="5"/>
        <v>0</v>
      </c>
      <c r="AM6" s="20">
        <f t="shared" si="5"/>
        <v>0</v>
      </c>
      <c r="AN6" s="20">
        <f t="shared" si="5"/>
        <v>0</v>
      </c>
      <c r="AO6" s="21">
        <f t="shared" si="5"/>
        <v>18.2</v>
      </c>
      <c r="AP6" s="21">
        <f t="shared" si="5"/>
        <v>19.059999999999999</v>
      </c>
      <c r="AQ6" s="21">
        <f t="shared" si="5"/>
        <v>26.07</v>
      </c>
      <c r="AR6" s="21">
        <f t="shared" si="5"/>
        <v>26.89</v>
      </c>
      <c r="AS6" s="21">
        <f t="shared" si="5"/>
        <v>23.18</v>
      </c>
      <c r="AT6" s="20" t="str">
        <f>IF(AT7="","",IF(AT7="-","【-】","【"&amp;SUBSTITUTE(TEXT(AT7,"#,##0.00"),"-","△")&amp;"】"))</f>
        <v>【3.12】</v>
      </c>
      <c r="AU6" s="21">
        <f>IF(AU7="",NA(),AU7)</f>
        <v>94.28</v>
      </c>
      <c r="AV6" s="21">
        <f t="shared" ref="AV6:BD6" si="6">IF(AV7="",NA(),AV7)</f>
        <v>82.43</v>
      </c>
      <c r="AW6" s="21">
        <f t="shared" si="6"/>
        <v>69.2</v>
      </c>
      <c r="AX6" s="21">
        <f t="shared" si="6"/>
        <v>51.7</v>
      </c>
      <c r="AY6" s="21">
        <f t="shared" si="6"/>
        <v>64.47</v>
      </c>
      <c r="AZ6" s="21">
        <f t="shared" si="6"/>
        <v>48.56</v>
      </c>
      <c r="BA6" s="21">
        <f t="shared" si="6"/>
        <v>47.58</v>
      </c>
      <c r="BB6" s="21">
        <f t="shared" si="6"/>
        <v>65.87</v>
      </c>
      <c r="BC6" s="21">
        <f t="shared" si="6"/>
        <v>77.260000000000005</v>
      </c>
      <c r="BD6" s="21">
        <f t="shared" si="6"/>
        <v>80.010000000000005</v>
      </c>
      <c r="BE6" s="20" t="str">
        <f>IF(BE7="","",IF(BE7="-","【-】","【"&amp;SUBSTITUTE(TEXT(BE7,"#,##0.00"),"-","△")&amp;"】"))</f>
        <v>【82.75】</v>
      </c>
      <c r="BF6" s="21">
        <f>IF(BF7="",NA(),BF7)</f>
        <v>319.39</v>
      </c>
      <c r="BG6" s="21">
        <f t="shared" ref="BG6:BO6" si="7">IF(BG7="",NA(),BG7)</f>
        <v>288.26</v>
      </c>
      <c r="BH6" s="21">
        <f t="shared" si="7"/>
        <v>243.25</v>
      </c>
      <c r="BI6" s="21">
        <f t="shared" si="7"/>
        <v>167.67</v>
      </c>
      <c r="BJ6" s="21">
        <f t="shared" si="7"/>
        <v>139.16999999999999</v>
      </c>
      <c r="BK6" s="21">
        <f t="shared" si="7"/>
        <v>1245.0999999999999</v>
      </c>
      <c r="BL6" s="21">
        <f t="shared" si="7"/>
        <v>1108.8</v>
      </c>
      <c r="BM6" s="21">
        <f t="shared" si="7"/>
        <v>742.08</v>
      </c>
      <c r="BN6" s="21">
        <f t="shared" si="7"/>
        <v>730.84</v>
      </c>
      <c r="BO6" s="21">
        <f t="shared" si="7"/>
        <v>706.45</v>
      </c>
      <c r="BP6" s="20" t="str">
        <f>IF(BP7="","",IF(BP7="-","【-】","【"&amp;SUBSTITUTE(TEXT(BP7,"#,##0.00"),"-","△")&amp;"】"))</f>
        <v>【602.56】</v>
      </c>
      <c r="BQ6" s="21">
        <f>IF(BQ7="",NA(),BQ7)</f>
        <v>138.47</v>
      </c>
      <c r="BR6" s="21">
        <f t="shared" ref="BR6:BZ6" si="8">IF(BR7="",NA(),BR7)</f>
        <v>129.38</v>
      </c>
      <c r="BS6" s="21">
        <f t="shared" si="8"/>
        <v>115.59</v>
      </c>
      <c r="BT6" s="21">
        <f t="shared" si="8"/>
        <v>99.33</v>
      </c>
      <c r="BU6" s="21">
        <f t="shared" si="8"/>
        <v>109.14</v>
      </c>
      <c r="BV6" s="21">
        <f t="shared" si="8"/>
        <v>79.77</v>
      </c>
      <c r="BW6" s="21">
        <f t="shared" si="8"/>
        <v>79.63</v>
      </c>
      <c r="BX6" s="21">
        <f t="shared" si="8"/>
        <v>86.51</v>
      </c>
      <c r="BY6" s="21">
        <f t="shared" si="8"/>
        <v>89.17</v>
      </c>
      <c r="BZ6" s="21">
        <f t="shared" si="8"/>
        <v>85.67</v>
      </c>
      <c r="CA6" s="20" t="str">
        <f>IF(CA7="","",IF(CA7="-","【-】","【"&amp;SUBSTITUTE(TEXT(CA7,"#,##0.00"),"-","△")&amp;"】"))</f>
        <v>【97.94】</v>
      </c>
      <c r="CB6" s="21">
        <f>IF(CB7="",NA(),CB7)</f>
        <v>135.54</v>
      </c>
      <c r="CC6" s="21">
        <f t="shared" ref="CC6:CK6" si="9">IF(CC7="",NA(),CC7)</f>
        <v>153.38</v>
      </c>
      <c r="CD6" s="21">
        <f t="shared" si="9"/>
        <v>171.92</v>
      </c>
      <c r="CE6" s="21">
        <f t="shared" si="9"/>
        <v>200.44</v>
      </c>
      <c r="CF6" s="21">
        <f t="shared" si="9"/>
        <v>182.59</v>
      </c>
      <c r="CG6" s="21">
        <f t="shared" si="9"/>
        <v>214.56</v>
      </c>
      <c r="CH6" s="21">
        <f t="shared" si="9"/>
        <v>213.66</v>
      </c>
      <c r="CI6" s="21">
        <f t="shared" si="9"/>
        <v>188.24</v>
      </c>
      <c r="CJ6" s="21">
        <f t="shared" si="9"/>
        <v>184.85</v>
      </c>
      <c r="CK6" s="21">
        <f t="shared" si="9"/>
        <v>194.78</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49.47</v>
      </c>
      <c r="CS6" s="21">
        <f t="shared" si="10"/>
        <v>48.19</v>
      </c>
      <c r="CT6" s="21">
        <f t="shared" si="10"/>
        <v>54.86</v>
      </c>
      <c r="CU6" s="21">
        <f t="shared" si="10"/>
        <v>55.04</v>
      </c>
      <c r="CV6" s="21">
        <f t="shared" si="10"/>
        <v>53.26</v>
      </c>
      <c r="CW6" s="20" t="str">
        <f>IF(CW7="","",IF(CW7="-","【-】","【"&amp;SUBSTITUTE(TEXT(CW7,"#,##0.00"),"-","△")&amp;"】"))</f>
        <v>【60.13】</v>
      </c>
      <c r="CX6" s="21">
        <f>IF(CX7="",NA(),CX7)</f>
        <v>96.82</v>
      </c>
      <c r="CY6" s="21">
        <f t="shared" ref="CY6:DG6" si="11">IF(CY7="",NA(),CY7)</f>
        <v>96.98</v>
      </c>
      <c r="CZ6" s="21">
        <f t="shared" si="11"/>
        <v>97.15</v>
      </c>
      <c r="DA6" s="21">
        <f t="shared" si="11"/>
        <v>97.34</v>
      </c>
      <c r="DB6" s="21">
        <f t="shared" si="11"/>
        <v>97.57</v>
      </c>
      <c r="DC6" s="21">
        <f t="shared" si="11"/>
        <v>82.06</v>
      </c>
      <c r="DD6" s="21">
        <f t="shared" si="11"/>
        <v>82.26</v>
      </c>
      <c r="DE6" s="21">
        <f t="shared" si="11"/>
        <v>91.37</v>
      </c>
      <c r="DF6" s="21">
        <f t="shared" si="11"/>
        <v>91.92</v>
      </c>
      <c r="DG6" s="21">
        <f t="shared" si="11"/>
        <v>91.12</v>
      </c>
      <c r="DH6" s="20" t="str">
        <f>IF(DH7="","",IF(DH7="-","【-】","【"&amp;SUBSTITUTE(TEXT(DH7,"#,##0.00"),"-","△")&amp;"】"))</f>
        <v>【96.00】</v>
      </c>
      <c r="DI6" s="21">
        <f>IF(DI7="",NA(),DI7)</f>
        <v>41.22</v>
      </c>
      <c r="DJ6" s="21">
        <f t="shared" ref="DJ6:DR6" si="12">IF(DJ7="",NA(),DJ7)</f>
        <v>43.08</v>
      </c>
      <c r="DK6" s="21">
        <f t="shared" si="12"/>
        <v>45</v>
      </c>
      <c r="DL6" s="21">
        <f t="shared" si="12"/>
        <v>46.96</v>
      </c>
      <c r="DM6" s="21">
        <f t="shared" si="12"/>
        <v>48.79</v>
      </c>
      <c r="DN6" s="21">
        <f t="shared" si="12"/>
        <v>19.93</v>
      </c>
      <c r="DO6" s="21">
        <f t="shared" si="12"/>
        <v>21.94</v>
      </c>
      <c r="DP6" s="21">
        <f t="shared" si="12"/>
        <v>29.42</v>
      </c>
      <c r="DQ6" s="21">
        <f t="shared" si="12"/>
        <v>31.14</v>
      </c>
      <c r="DR6" s="21">
        <f t="shared" si="12"/>
        <v>33.11</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0">
        <f t="shared" si="13"/>
        <v>0</v>
      </c>
      <c r="EA6" s="21">
        <f t="shared" si="13"/>
        <v>0.74</v>
      </c>
      <c r="EB6" s="21">
        <f t="shared" si="13"/>
        <v>0.76</v>
      </c>
      <c r="EC6" s="21">
        <f t="shared" si="13"/>
        <v>0.94</v>
      </c>
      <c r="ED6" s="20" t="str">
        <f>IF(ED7="","",IF(ED7="-","【-】","【"&amp;SUBSTITUTE(TEXT(ED7,"#,##0.00"),"-","△")&amp;"】"))</f>
        <v>【9.46】</v>
      </c>
      <c r="EE6" s="20">
        <f>IF(EE7="",NA(),EE7)</f>
        <v>0</v>
      </c>
      <c r="EF6" s="20">
        <f t="shared" ref="EF6:EN6" si="14">IF(EF7="",NA(),EF7)</f>
        <v>0</v>
      </c>
      <c r="EG6" s="20">
        <f t="shared" si="14"/>
        <v>0</v>
      </c>
      <c r="EH6" s="20">
        <f t="shared" si="14"/>
        <v>0</v>
      </c>
      <c r="EI6" s="20">
        <f t="shared" si="14"/>
        <v>0</v>
      </c>
      <c r="EJ6" s="21">
        <f t="shared" si="14"/>
        <v>0.32</v>
      </c>
      <c r="EK6" s="21">
        <f t="shared" si="14"/>
        <v>0.1</v>
      </c>
      <c r="EL6" s="21">
        <f t="shared" si="14"/>
        <v>7.0000000000000007E-2</v>
      </c>
      <c r="EM6" s="21">
        <f t="shared" si="14"/>
        <v>0.06</v>
      </c>
      <c r="EN6" s="21">
        <f t="shared" si="14"/>
        <v>7.0000000000000007E-2</v>
      </c>
      <c r="EO6" s="20" t="str">
        <f>IF(EO7="","",IF(EO7="-","【-】","【"&amp;SUBSTITUTE(TEXT(EO7,"#,##0.00"),"-","△")&amp;"】"))</f>
        <v>【0.19】</v>
      </c>
    </row>
    <row r="7" spans="1:148" s="22" customFormat="1" x14ac:dyDescent="0.15">
      <c r="A7" s="14"/>
      <c r="B7" s="23">
        <v>2024</v>
      </c>
      <c r="C7" s="23">
        <v>152251</v>
      </c>
      <c r="D7" s="23">
        <v>46</v>
      </c>
      <c r="E7" s="23">
        <v>17</v>
      </c>
      <c r="F7" s="23">
        <v>1</v>
      </c>
      <c r="G7" s="23">
        <v>0</v>
      </c>
      <c r="H7" s="23" t="s">
        <v>96</v>
      </c>
      <c r="I7" s="23" t="s">
        <v>97</v>
      </c>
      <c r="J7" s="23" t="s">
        <v>98</v>
      </c>
      <c r="K7" s="23" t="s">
        <v>99</v>
      </c>
      <c r="L7" s="23" t="s">
        <v>100</v>
      </c>
      <c r="M7" s="23" t="s">
        <v>101</v>
      </c>
      <c r="N7" s="24" t="s">
        <v>102</v>
      </c>
      <c r="O7" s="24">
        <v>83.06</v>
      </c>
      <c r="P7" s="24">
        <v>60.86</v>
      </c>
      <c r="Q7" s="24">
        <v>80.989999999999995</v>
      </c>
      <c r="R7" s="24">
        <v>4114</v>
      </c>
      <c r="S7" s="24">
        <v>32522</v>
      </c>
      <c r="T7" s="24">
        <v>946.76</v>
      </c>
      <c r="U7" s="24">
        <v>34.35</v>
      </c>
      <c r="V7" s="24">
        <v>19617</v>
      </c>
      <c r="W7" s="24">
        <v>8.84</v>
      </c>
      <c r="X7" s="24">
        <v>2219.12</v>
      </c>
      <c r="Y7" s="24">
        <v>116.8</v>
      </c>
      <c r="Z7" s="24">
        <v>111.45</v>
      </c>
      <c r="AA7" s="24">
        <v>107.22</v>
      </c>
      <c r="AB7" s="24">
        <v>105.53</v>
      </c>
      <c r="AC7" s="24">
        <v>113.51</v>
      </c>
      <c r="AD7" s="24">
        <v>107.81</v>
      </c>
      <c r="AE7" s="24">
        <v>107.54</v>
      </c>
      <c r="AF7" s="24">
        <v>105.35</v>
      </c>
      <c r="AG7" s="24">
        <v>106.8</v>
      </c>
      <c r="AH7" s="24">
        <v>104.65</v>
      </c>
      <c r="AI7" s="24">
        <v>105.36</v>
      </c>
      <c r="AJ7" s="24">
        <v>0</v>
      </c>
      <c r="AK7" s="24">
        <v>0</v>
      </c>
      <c r="AL7" s="24">
        <v>0</v>
      </c>
      <c r="AM7" s="24">
        <v>0</v>
      </c>
      <c r="AN7" s="24">
        <v>0</v>
      </c>
      <c r="AO7" s="24">
        <v>18.2</v>
      </c>
      <c r="AP7" s="24">
        <v>19.059999999999999</v>
      </c>
      <c r="AQ7" s="24">
        <v>26.07</v>
      </c>
      <c r="AR7" s="24">
        <v>26.89</v>
      </c>
      <c r="AS7" s="24">
        <v>23.18</v>
      </c>
      <c r="AT7" s="24">
        <v>3.12</v>
      </c>
      <c r="AU7" s="24">
        <v>94.28</v>
      </c>
      <c r="AV7" s="24">
        <v>82.43</v>
      </c>
      <c r="AW7" s="24">
        <v>69.2</v>
      </c>
      <c r="AX7" s="24">
        <v>51.7</v>
      </c>
      <c r="AY7" s="24">
        <v>64.47</v>
      </c>
      <c r="AZ7" s="24">
        <v>48.56</v>
      </c>
      <c r="BA7" s="24">
        <v>47.58</v>
      </c>
      <c r="BB7" s="24">
        <v>65.87</v>
      </c>
      <c r="BC7" s="24">
        <v>77.260000000000005</v>
      </c>
      <c r="BD7" s="24">
        <v>80.010000000000005</v>
      </c>
      <c r="BE7" s="24">
        <v>82.75</v>
      </c>
      <c r="BF7" s="24">
        <v>319.39</v>
      </c>
      <c r="BG7" s="24">
        <v>288.26</v>
      </c>
      <c r="BH7" s="24">
        <v>243.25</v>
      </c>
      <c r="BI7" s="24">
        <v>167.67</v>
      </c>
      <c r="BJ7" s="24">
        <v>139.16999999999999</v>
      </c>
      <c r="BK7" s="24">
        <v>1245.0999999999999</v>
      </c>
      <c r="BL7" s="24">
        <v>1108.8</v>
      </c>
      <c r="BM7" s="24">
        <v>742.08</v>
      </c>
      <c r="BN7" s="24">
        <v>730.84</v>
      </c>
      <c r="BO7" s="24">
        <v>706.45</v>
      </c>
      <c r="BP7" s="24">
        <v>602.55999999999995</v>
      </c>
      <c r="BQ7" s="24">
        <v>138.47</v>
      </c>
      <c r="BR7" s="24">
        <v>129.38</v>
      </c>
      <c r="BS7" s="24">
        <v>115.59</v>
      </c>
      <c r="BT7" s="24">
        <v>99.33</v>
      </c>
      <c r="BU7" s="24">
        <v>109.14</v>
      </c>
      <c r="BV7" s="24">
        <v>79.77</v>
      </c>
      <c r="BW7" s="24">
        <v>79.63</v>
      </c>
      <c r="BX7" s="24">
        <v>86.51</v>
      </c>
      <c r="BY7" s="24">
        <v>89.17</v>
      </c>
      <c r="BZ7" s="24">
        <v>85.67</v>
      </c>
      <c r="CA7" s="24">
        <v>97.94</v>
      </c>
      <c r="CB7" s="24">
        <v>135.54</v>
      </c>
      <c r="CC7" s="24">
        <v>153.38</v>
      </c>
      <c r="CD7" s="24">
        <v>171.92</v>
      </c>
      <c r="CE7" s="24">
        <v>200.44</v>
      </c>
      <c r="CF7" s="24">
        <v>182.59</v>
      </c>
      <c r="CG7" s="24">
        <v>214.56</v>
      </c>
      <c r="CH7" s="24">
        <v>213.66</v>
      </c>
      <c r="CI7" s="24">
        <v>188.24</v>
      </c>
      <c r="CJ7" s="24">
        <v>184.85</v>
      </c>
      <c r="CK7" s="24">
        <v>194.78</v>
      </c>
      <c r="CL7" s="24">
        <v>140.97999999999999</v>
      </c>
      <c r="CM7" s="24" t="s">
        <v>102</v>
      </c>
      <c r="CN7" s="24" t="s">
        <v>102</v>
      </c>
      <c r="CO7" s="24" t="s">
        <v>102</v>
      </c>
      <c r="CP7" s="24" t="s">
        <v>102</v>
      </c>
      <c r="CQ7" s="24" t="s">
        <v>102</v>
      </c>
      <c r="CR7" s="24">
        <v>49.47</v>
      </c>
      <c r="CS7" s="24">
        <v>48.19</v>
      </c>
      <c r="CT7" s="24">
        <v>54.86</v>
      </c>
      <c r="CU7" s="24">
        <v>55.04</v>
      </c>
      <c r="CV7" s="24">
        <v>53.26</v>
      </c>
      <c r="CW7" s="24">
        <v>60.13</v>
      </c>
      <c r="CX7" s="24">
        <v>96.82</v>
      </c>
      <c r="CY7" s="24">
        <v>96.98</v>
      </c>
      <c r="CZ7" s="24">
        <v>97.15</v>
      </c>
      <c r="DA7" s="24">
        <v>97.34</v>
      </c>
      <c r="DB7" s="24">
        <v>97.57</v>
      </c>
      <c r="DC7" s="24">
        <v>82.06</v>
      </c>
      <c r="DD7" s="24">
        <v>82.26</v>
      </c>
      <c r="DE7" s="24">
        <v>91.37</v>
      </c>
      <c r="DF7" s="24">
        <v>91.92</v>
      </c>
      <c r="DG7" s="24">
        <v>91.12</v>
      </c>
      <c r="DH7" s="24">
        <v>96</v>
      </c>
      <c r="DI7" s="24">
        <v>41.22</v>
      </c>
      <c r="DJ7" s="24">
        <v>43.08</v>
      </c>
      <c r="DK7" s="24">
        <v>45</v>
      </c>
      <c r="DL7" s="24">
        <v>46.96</v>
      </c>
      <c r="DM7" s="24">
        <v>48.79</v>
      </c>
      <c r="DN7" s="24">
        <v>19.93</v>
      </c>
      <c r="DO7" s="24">
        <v>21.94</v>
      </c>
      <c r="DP7" s="24">
        <v>29.42</v>
      </c>
      <c r="DQ7" s="24">
        <v>31.14</v>
      </c>
      <c r="DR7" s="24">
        <v>33.11</v>
      </c>
      <c r="DS7" s="24">
        <v>42.2</v>
      </c>
      <c r="DT7" s="24">
        <v>0</v>
      </c>
      <c r="DU7" s="24">
        <v>0</v>
      </c>
      <c r="DV7" s="24">
        <v>0</v>
      </c>
      <c r="DW7" s="24">
        <v>0</v>
      </c>
      <c r="DX7" s="24">
        <v>0</v>
      </c>
      <c r="DY7" s="24">
        <v>0</v>
      </c>
      <c r="DZ7" s="24">
        <v>0</v>
      </c>
      <c r="EA7" s="24">
        <v>0.74</v>
      </c>
      <c r="EB7" s="24">
        <v>0.76</v>
      </c>
      <c r="EC7" s="24">
        <v>0.94</v>
      </c>
      <c r="ED7" s="24">
        <v>9.4600000000000009</v>
      </c>
      <c r="EE7" s="24">
        <v>0</v>
      </c>
      <c r="EF7" s="24">
        <v>0</v>
      </c>
      <c r="EG7" s="24">
        <v>0</v>
      </c>
      <c r="EH7" s="24">
        <v>0</v>
      </c>
      <c r="EI7" s="24">
        <v>0</v>
      </c>
      <c r="EJ7" s="24">
        <v>0.32</v>
      </c>
      <c r="EK7" s="24">
        <v>0.1</v>
      </c>
      <c r="EL7" s="24">
        <v>7.0000000000000007E-2</v>
      </c>
      <c r="EM7" s="24">
        <v>0.06</v>
      </c>
      <c r="EN7" s="24">
        <v>7.0000000000000007E-2</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U7714</cp:lastModifiedBy>
  <cp:lastPrinted>2026-02-24T04:19:03Z</cp:lastPrinted>
  <dcterms:modified xsi:type="dcterms:W3CDTF">2026-02-25T07:10:37Z</dcterms:modified>
</cp:coreProperties>
</file>