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svfle21\share\1050財務課$\1058財務課共通\1058財務課共通【財政係】\04財政事情・決算資料\07_財政状況の開示等（財政状況資料集、決算カード）\財政状況資料集\R06決算\R08.03.03 令和６年度財政状況資料集の作成について\10　【確定】\"/>
    </mc:Choice>
  </mc:AlternateContent>
  <xr:revisionPtr revIDLastSave="0" documentId="13_ncr:1_{D4755D2B-034C-4245-BE1E-D5F035148243}"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C37" i="10"/>
  <c r="BE36" i="10"/>
  <c r="C36" i="10"/>
  <c r="BE35" i="10"/>
  <c r="C35" i="10"/>
  <c r="BW34" i="10"/>
  <c r="BW35" i="10" s="1"/>
  <c r="BW36" i="10" s="1"/>
  <c r="BW37" i="10" s="1"/>
  <c r="BW38" i="10" s="1"/>
  <c r="BW39" i="10" s="1"/>
  <c r="BW40" i="10" s="1"/>
  <c r="BW41" i="10" s="1"/>
  <c r="BW42" i="10" s="1"/>
  <c r="BW43" i="10" s="1"/>
  <c r="U34" i="10"/>
  <c r="U35" i="10" s="1"/>
  <c r="U36" i="10" s="1"/>
  <c r="U37" i="10" s="1"/>
  <c r="C34" i="10"/>
  <c r="CO34" i="10" l="1"/>
  <c r="CO35" i="10" s="1"/>
  <c r="CO36" i="10" s="1"/>
  <c r="CO37" i="10" s="1"/>
  <c r="CO38" i="10" s="1"/>
  <c r="CO39" i="10" s="1"/>
  <c r="CO40" i="10" s="1"/>
  <c r="CO41"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<sst xmlns="http://schemas.openxmlformats.org/spreadsheetml/2006/main" count="1097" uniqueCount="576">
  <si>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</si>
  <si>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</si>
  <si>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</si>
  <si>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</si>
  <si>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</si>
  <si>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</si>
  <si>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</si>
  <si>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</si>
  <si>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</si>
  <si>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</si>
  <si>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</si>
  <si>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</si>
  <si>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</si>
  <si>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</si>
  <si>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</si>
  <si>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</si>
  <si>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</si>
  <si>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</si>
  <si>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</si>
  <si>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</si>
  <si>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</si>
  <si>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</si>
  <si>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</si>
  <si>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</si>
  <si>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</si>
  <si>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</si>
  <si>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</si>
  <si>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</si>
  <si>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</si>
  <si>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</si>
  <si>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</si>
  <si>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</si>
  <si>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</si>
  <si>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</si>
  <si>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</si>
  <si>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</si>
  <si>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</si>
  <si>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</si>
  <si>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</si>
  <si>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</si>
  <si>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</si>
  <si>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</si>
  <si>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</si>
  <si>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</si>
  <si>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</si>
  <si>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</si>
  <si>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</si>
  <si>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</si>
  <si>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</si>
  <si>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</si>
  <si>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</si>
  <si>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</si>
  <si>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</si>
  <si>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</si>
  <si>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</si>
  <si>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</si>
  <si>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</si>
  <si>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</si>
  <si>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</si>
  <si>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</si>
  <si>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</si>
  <si>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</si>
  <si>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</si>
  <si>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</si>
  <si>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</si>
  <si>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</si>
  <si>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</si>
  <si>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</si>
  <si>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</si>
  <si>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</si>
  <si>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</si>
  <si>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</si>
  <si>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</si>
  <si>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</si>
  <si>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</si>
  <si>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</si>
  <si>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</si>
  <si>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</si>
  <si>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</si>
  <si>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</si>
  <si>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</si>
  <si>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</si>
  <si>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</si>
  <si>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</si>
  <si>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</si>
  <si>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</si>
  <si>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</si>
  <si>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</si>
  <si>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</si>
  <si>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</si>
  <si>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</si>
  <si>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</si>
  <si>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</si>
  <si>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</si>
  <si>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魚沼市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</si>
  <si>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</si>
  <si>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</si>
  <si>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</si>
  <si>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</si>
  <si>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</si>
  <si>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</si>
  <si>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</si>
  <si>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</si>
  <si>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</si>
  <si>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</si>
  <si>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</si>
  <si>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</si>
  <si>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</si>
  <si>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</si>
  <si>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</si>
  <si>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</si>
  <si>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</si>
  <si>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</si>
  <si>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</si>
  <si>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</si>
  <si>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</si>
  <si>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</si>
  <si>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</si>
  <si>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</si>
  <si>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</si>
  <si>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</si>
  <si>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</si>
  <si>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</si>
  <si>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</si>
  <si>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</si>
  <si>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</si>
  <si>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</si>
  <si>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</si>
  <si>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</si>
  <si>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</si>
  <si>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</si>
  <si>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</si>
  <si>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</si>
  <si>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</si>
  <si>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</si>
  <si>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</si>
  <si>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</si>
  <si>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</si>
  <si>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</si>
  <si>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</si>
  <si>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</si>
  <si>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</si>
  <si>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</si>
  <si>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</si>
  <si>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</si>
  <si>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</si>
  <si>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</si>
  <si>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</si>
  <si>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</si>
  <si>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</si>
  <si>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</si>
  <si>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</si>
  <si>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</si>
  <si>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</si>
  <si>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</si>
  <si>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</si>
  <si>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</si>
  <si>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</si>
  <si>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</si>
  <si>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</si>
  <si>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</si>
  <si>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</si>
  <si>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</si>
  <si>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</si>
  <si>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</si>
  <si>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</si>
  <si>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</si>
  <si>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</si>
  <si>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</si>
  <si>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</si>
  <si>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</si>
  <si>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</si>
  <si>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</si>
  <si>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</si>
  <si>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</si>
  <si>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</si>
  <si>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</si>
  <si>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</si>
  <si>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</si>
  <si>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</si>
  <si>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</si>
  <si>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</si>
  <si>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</si>
  <si>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</si>
  <si>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</si>
  <si>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</si>
  <si>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</si>
  <si>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</si>
  <si>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</si>
  <si>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</si>
  <si>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</si>
  <si>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</si>
  <si>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</si>
  <si>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</si>
  <si>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</si>
  <si>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</si>
  <si>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</si>
  <si>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</si>
  <si>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</si>
  <si>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</si>
  <si>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</si>
  <si>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</si>
  <si>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</si>
  <si>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新潟県魚沼市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</si>
  <si>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</si>
  <si>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</si>
  <si>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</si>
  <si>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</si>
  <si>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</si>
  <si>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</si>
  <si>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</si>
  <si>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</si>
  <si>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</si>
  <si>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</si>
  <si>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</si>
  <si>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</si>
  <si>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</si>
  <si>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</si>
  <si>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</si>
  <si>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</si>
  <si>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</si>
  <si>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</si>
  <si>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</si>
  <si>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</si>
  <si>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</si>
  <si>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</si>
  <si>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</si>
  <si>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</si>
  <si>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</si>
  <si>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</si>
  <si>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</si>
  <si>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</si>
  <si>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</si>
  <si>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</si>
  <si>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</si>
  <si>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</si>
  <si>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</si>
  <si>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</si>
  <si>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</si>
  <si>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</si>
  <si>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</si>
  <si>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</si>
  <si>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</si>
  <si>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</si>
  <si>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</si>
  <si>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</si>
  <si>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</si>
  <si>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</si>
  <si>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</si>
  <si>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</si>
  <si>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</si>
  <si>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</si>
  <si>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</si>
  <si>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</si>
  <si>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</si>
  <si>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</si>
  <si>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</si>
  <si>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</si>
  <si>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</si>
  <si>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</si>
  <si>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</si>
  <si>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</si>
  <si>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</si>
  <si>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</si>
  <si>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</si>
  <si>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</si>
  <si>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</si>
  <si>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</si>
  <si>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</si>
  <si>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</si>
  <si>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</si>
  <si>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</si>
  <si>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</si>
  <si>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</si>
  <si>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</si>
  <si>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</si>
  <si>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</si>
  <si>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</si>
  <si>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</si>
  <si>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</si>
  <si>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</si>
  <si>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</si>
  <si>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</si>
  <si>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</si>
  <si>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</si>
  <si>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</si>
  <si>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</si>
  <si>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</si>
  <si>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</si>
  <si>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</si>
  <si>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</si>
  <si>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</si>
  <si>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</si>
  <si>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</si>
  <si>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</si>
  <si>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</si>
  <si>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</si>
  <si>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</si>
  <si>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</si>
  <si>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</si>
  <si>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</si>
  <si>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</si>
  <si>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</si>
  <si>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</si>
  <si>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</si>
  <si>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</si>
  <si>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</si>
  <si>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</si>
  <si>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</si>
  <si>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</si>
  <si>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</si>
  <si>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</si>
  <si>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</si>
  <si>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</si>
  <si>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</si>
  <si>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</si>
  <si>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</si>
  <si>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</si>
  <si>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</si>
  <si>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</si>
  <si>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</si>
  <si>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</si>
  <si>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</si>
  <si>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</si>
  <si>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</si>
  <si>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</si>
  <si>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</si>
  <si>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</si>
  <si>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</si>
  <si>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</si>
  <si>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</si>
  <si>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</si>
  <si>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</si>
  <si>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</si>
  <si>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</si>
  <si>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</si>
  <si>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</si>
  <si>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</si>
  <si>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</si>
  <si>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</si>
  <si>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</si>
  <si>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</si>
  <si>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</si>
  <si>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</si>
  <si>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</si>
  <si>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</si>
  <si>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</si>
  <si>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</si>
  <si>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</si>
  <si>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</si>
  <si>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</si>
  <si>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</si>
  <si>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</si>
  <si>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</si>
  <si>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新潟県魚沼市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</si>
  <si>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</si>
  <si>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</si>
  <si>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</si>
  <si>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</si>
  <si>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</si>
  <si>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</si>
  <si>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</si>
  <si>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</si>
  <si>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</si>
  <si>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</si>
  <si>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</si>
  <si>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</si>
  <si>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</si>
  <si>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</si>
  <si>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</si>
  <si>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</si>
  <si>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</si>
  <si>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</si>
  <si>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</si>
  <si>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</si>
  <si>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</si>
  <si>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</si>
  <si>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</si>
  <si>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</si>
  <si>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</si>
  <si>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</si>
  <si>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</si>
  <si>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</si>
  <si>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</si>
  <si>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</si>
  <si>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</si>
  <si>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</si>
  <si>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</si>
  <si>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</si>
  <si>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国民健康保険特別会計直営診療所施設勘定</t>
    <phoneticPr fontId="5"/>
  </si>
  <si>
    <t>介護保険特別会計</t>
    <phoneticPr fontId="5"/>
  </si>
  <si>
    <t>後期高齢者医療特別会計</t>
    <phoneticPr fontId="5"/>
  </si>
  <si>
    <t>病院事業会計</t>
    <phoneticPr fontId="5"/>
  </si>
  <si>
    <t>法適用企業</t>
    <phoneticPr fontId="5"/>
  </si>
  <si>
    <t>ガス事業会計</t>
    <phoneticPr fontId="5"/>
  </si>
  <si>
    <t>水道事業会計</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</si>
  <si>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</si>
  <si>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</si>
  <si>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</si>
  <si>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</si>
  <si>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</si>
  <si>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</si>
  <si>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</si>
  <si>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</si>
  <si>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</si>
  <si>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</si>
  <si>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</si>
  <si>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</si>
  <si>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</si>
  <si>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</si>
  <si>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</si>
  <si>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</si>
  <si>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</si>
  <si>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</si>
  <si>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</si>
  <si>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</si>
  <si>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</si>
  <si>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</si>
  <si>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</si>
  <si>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</si>
  <si>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</si>
  <si>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</si>
  <si>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</si>
  <si>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</si>
  <si>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</si>
  <si>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</si>
  <si>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</si>
  <si>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</si>
  <si>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</si>
  <si>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</si>
  <si>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</si>
  <si>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</si>
  <si>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</si>
  <si>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</si>
  <si>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</si>
  <si>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</si>
  <si>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</si>
  <si>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</si>
  <si>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</si>
  <si>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</si>
  <si>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</si>
  <si>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</si>
  <si>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</si>
  <si>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</si>
  <si>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</si>
  <si>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</si>
  <si>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</si>
  <si>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</si>
  <si>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</si>
  <si>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</si>
  <si>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</si>
  <si>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</si>
  <si>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</si>
  <si>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</si>
  <si>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</si>
  <si>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</si>
  <si>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</si>
  <si>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</si>
  <si>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</si>
  <si>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</si>
  <si>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</si>
  <si>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</si>
  <si>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</si>
  <si>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</si>
  <si>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</si>
  <si>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</si>
  <si>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</si>
  <si>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</si>
  <si>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</si>
  <si>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</si>
  <si>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</si>
  <si>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</si>
  <si>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</si>
  <si>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</si>
  <si>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</si>
  <si>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</si>
  <si>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</si>
  <si>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</si>
  <si>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</si>
  <si>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</si>
  <si>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</si>
  <si>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</si>
  <si>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</si>
  <si>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</si>
  <si>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</si>
  <si>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</si>
  <si>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</si>
  <si>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</si>
  <si>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</si>
  <si>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</si>
  <si>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</si>
  <si>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</si>
  <si>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</si>
  <si>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</si>
  <si>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</si>
  <si>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</si>
  <si>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</si>
  <si>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</si>
  <si>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</si>
  <si>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</si>
  <si>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</si>
  <si>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</si>
  <si>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</si>
  <si>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</si>
  <si>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</si>
  <si>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</si>
  <si>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</si>
  <si>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</si>
  <si>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</si>
  <si>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</si>
  <si>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</si>
  <si>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</si>
  <si>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</si>
  <si>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</si>
  <si>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</si>
  <si>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</si>
  <si>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</si>
  <si>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</si>
  <si>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</si>
  <si>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</si>
  <si>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</si>
  <si>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</si>
  <si>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</si>
  <si>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</si>
  <si>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</si>
  <si>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</si>
  <si>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</si>
  <si>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</si>
  <si>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</si>
  <si>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</si>
  <si>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</si>
  <si>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</si>
  <si>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</si>
  <si>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</si>
  <si>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0.75</t>
  </si>
  <si>
    <t>▲ 2.08</t>
  </si>
  <si>
    <t>一般会計</t>
  </si>
  <si>
    <t>ガス事業会計</t>
  </si>
  <si>
    <t>病院事業会計</t>
  </si>
  <si>
    <t>下水道事業会計</t>
  </si>
  <si>
    <t>水道事業会計</t>
  </si>
  <si>
    <t>介護保険特別会計</t>
  </si>
  <si>
    <t>工業団地造成事業特別会計</t>
  </si>
  <si>
    <t>国民健康保険特別会計事業勘定</t>
  </si>
  <si>
    <t>その他会計（赤字）</t>
  </si>
  <si>
    <t>その他会計（黒字）</t>
  </si>
  <si>
    <t>R02</t>
    <phoneticPr fontId="5"/>
  </si>
  <si>
    <t>R03</t>
    <phoneticPr fontId="5"/>
  </si>
  <si>
    <t>R04</t>
    <phoneticPr fontId="5"/>
  </si>
  <si>
    <t>R05</t>
    <phoneticPr fontId="5"/>
  </si>
  <si>
    <t>R06</t>
    <phoneticPr fontId="5"/>
  </si>
  <si>
    <t>公共施設整備等基金</t>
    <rPh sb="0" eb="4">
      <t>コウキョウシセツ</t>
    </rPh>
    <rPh sb="4" eb="7">
      <t>セイビトウ</t>
    </rPh>
    <rPh sb="7" eb="9">
      <t>キキン</t>
    </rPh>
    <phoneticPr fontId="2"/>
  </si>
  <si>
    <t>地域振興基金</t>
    <rPh sb="0" eb="4">
      <t>チイキシンコウ</t>
    </rPh>
    <rPh sb="4" eb="6">
      <t>キキン</t>
    </rPh>
    <phoneticPr fontId="2"/>
  </si>
  <si>
    <t>ふるさと結基金</t>
    <rPh sb="4" eb="5">
      <t>ケツ</t>
    </rPh>
    <rPh sb="5" eb="7">
      <t>キキン</t>
    </rPh>
    <phoneticPr fontId="2"/>
  </si>
  <si>
    <t>過疎地域支援基金</t>
    <rPh sb="0" eb="4">
      <t>カソチイキ</t>
    </rPh>
    <rPh sb="4" eb="6">
      <t>シエン</t>
    </rPh>
    <rPh sb="6" eb="8">
      <t>キキン</t>
    </rPh>
    <phoneticPr fontId="2"/>
  </si>
  <si>
    <t>ふるさと回帰育英基金</t>
    <rPh sb="4" eb="6">
      <t>カイキ</t>
    </rPh>
    <rPh sb="6" eb="8">
      <t>イクエイ</t>
    </rPh>
    <rPh sb="8" eb="10">
      <t>キキン</t>
    </rPh>
    <phoneticPr fontId="2"/>
  </si>
  <si>
    <t>ほりのうち</t>
  </si>
  <si>
    <t>奥只見観光</t>
    <rPh sb="0" eb="5">
      <t>オクタダミカンコウ</t>
    </rPh>
    <phoneticPr fontId="10"/>
  </si>
  <si>
    <t>深雪の里</t>
    <rPh sb="0" eb="2">
      <t>ミユキ</t>
    </rPh>
    <rPh sb="3" eb="4">
      <t>サト</t>
    </rPh>
    <phoneticPr fontId="10"/>
  </si>
  <si>
    <t>神湯温泉倶楽部</t>
    <rPh sb="0" eb="2">
      <t>カミユ</t>
    </rPh>
    <rPh sb="2" eb="4">
      <t>オンセン</t>
    </rPh>
    <rPh sb="4" eb="7">
      <t>クラブ</t>
    </rPh>
    <phoneticPr fontId="10"/>
  </si>
  <si>
    <t>魚沼農耕舎</t>
    <rPh sb="0" eb="2">
      <t>ウオヌマ</t>
    </rPh>
    <rPh sb="2" eb="5">
      <t>ノウコウシャ</t>
    </rPh>
    <phoneticPr fontId="10"/>
  </si>
  <si>
    <t>ゆきくらフーズ</t>
  </si>
  <si>
    <t>魚沼市医療公社</t>
    <rPh sb="0" eb="3">
      <t>ウオヌマシ</t>
    </rPh>
    <rPh sb="3" eb="5">
      <t>イリョウ</t>
    </rPh>
    <rPh sb="5" eb="7">
      <t>コウシャ</t>
    </rPh>
    <phoneticPr fontId="10"/>
  </si>
  <si>
    <t>▲34</t>
    <phoneticPr fontId="2"/>
  </si>
  <si>
    <t>-</t>
    <phoneticPr fontId="2"/>
  </si>
  <si>
    <t>魚沼地域特別養護老人ホーム組合</t>
    <rPh sb="0" eb="2">
      <t>ウオヌマ</t>
    </rPh>
    <rPh sb="2" eb="4">
      <t>チイキ</t>
    </rPh>
    <rPh sb="4" eb="6">
      <t>トクベツ</t>
    </rPh>
    <rPh sb="6" eb="8">
      <t>ヨウゴ</t>
    </rPh>
    <rPh sb="8" eb="10">
      <t>ロウジン</t>
    </rPh>
    <rPh sb="13" eb="15">
      <t>クミアイ</t>
    </rPh>
    <phoneticPr fontId="5"/>
  </si>
  <si>
    <t>魚沼地区障害福祉組合</t>
    <rPh sb="0" eb="2">
      <t>ウオヌマ</t>
    </rPh>
    <rPh sb="2" eb="4">
      <t>チク</t>
    </rPh>
    <rPh sb="4" eb="6">
      <t>ショウガイ</t>
    </rPh>
    <rPh sb="6" eb="8">
      <t>フクシ</t>
    </rPh>
    <rPh sb="8" eb="10">
      <t>クミアイ</t>
    </rPh>
    <phoneticPr fontId="5"/>
  </si>
  <si>
    <t>新潟県市町村総合事務組合（一般会計）</t>
    <rPh sb="0" eb="2">
      <t>ニイガタ</t>
    </rPh>
    <rPh sb="2" eb="3">
      <t>ケン</t>
    </rPh>
    <rPh sb="3" eb="6">
      <t>シチョウソン</t>
    </rPh>
    <rPh sb="6" eb="8">
      <t>ソウゴウ</t>
    </rPh>
    <rPh sb="8" eb="10">
      <t>ジム</t>
    </rPh>
    <rPh sb="10" eb="12">
      <t>クミアイ</t>
    </rPh>
    <rPh sb="13" eb="15">
      <t>イッパン</t>
    </rPh>
    <rPh sb="15" eb="17">
      <t>カイケイ</t>
    </rPh>
    <phoneticPr fontId="5"/>
  </si>
  <si>
    <t>新潟県市町村総合事務組合（職員退職手当支給事業特別会計）</t>
    <rPh sb="0" eb="2">
      <t>ニイガタ</t>
    </rPh>
    <rPh sb="2" eb="3">
      <t>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5"/>
  </si>
  <si>
    <t>新潟県市町村総合事務組合（消防団員等公務災害補償事業特別会計）</t>
    <rPh sb="0" eb="2">
      <t>ニイガタ</t>
    </rPh>
    <rPh sb="2" eb="3">
      <t>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5"/>
  </si>
  <si>
    <t>新潟県市町村総合事務組合（消防賞じゅつ金等支給事業特別会計）</t>
    <rPh sb="0" eb="2">
      <t>ニイガタ</t>
    </rPh>
    <rPh sb="2" eb="3">
      <t>ケン</t>
    </rPh>
    <rPh sb="3" eb="6">
      <t>シチョウソン</t>
    </rPh>
    <rPh sb="6" eb="8">
      <t>ソウゴウ</t>
    </rPh>
    <rPh sb="8" eb="10">
      <t>ジム</t>
    </rPh>
    <rPh sb="10" eb="12">
      <t>クミアイ</t>
    </rPh>
    <rPh sb="13" eb="15">
      <t>ショウボウ</t>
    </rPh>
    <rPh sb="15" eb="16">
      <t>ショウ</t>
    </rPh>
    <rPh sb="19" eb="20">
      <t>キン</t>
    </rPh>
    <rPh sb="20" eb="21">
      <t>トウ</t>
    </rPh>
    <rPh sb="21" eb="23">
      <t>シキュウ</t>
    </rPh>
    <rPh sb="23" eb="25">
      <t>ジギョウ</t>
    </rPh>
    <rPh sb="25" eb="27">
      <t>トクベツ</t>
    </rPh>
    <rPh sb="27" eb="29">
      <t>カイケイ</t>
    </rPh>
    <phoneticPr fontId="5"/>
  </si>
  <si>
    <t>新潟県市町村総合事務組合（非常勤職員公務災害補償等事業特別会計）</t>
    <rPh sb="0" eb="2">
      <t>ニイガタ</t>
    </rPh>
    <rPh sb="2" eb="3">
      <t>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5">
      <t>ホショウトウ</t>
    </rPh>
    <rPh sb="25" eb="27">
      <t>ジギョウ</t>
    </rPh>
    <rPh sb="27" eb="29">
      <t>トクベツ</t>
    </rPh>
    <rPh sb="29" eb="31">
      <t>カイケイ</t>
    </rPh>
    <phoneticPr fontId="5"/>
  </si>
  <si>
    <t>新潟県市町村総合事務組合（交通災害共済事業特別会計）</t>
    <rPh sb="0" eb="2">
      <t>ニイガタ</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</si>
  <si>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新潟県後期高齢者医療広域連合（一般会計）</t>
    <rPh sb="0" eb="2">
      <t>ニイガタ</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</si>
  <si>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新潟県後期高齢者医療広域連合（後期高齢者医療特別会計）</t>
    <rPh sb="0" eb="2">
      <t>ニイガタ</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</si>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</sst>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FC2-4EBD-B4FA-DCB0B28F8C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92803</c:v>
                </c:pt>
                <c:pt idx="1">
                  <c:v>96606</c:v>
                </c:pt>
                <c:pt idx="2">
                  <c:v>110385</c:v>
                </c:pt>
                <c:pt idx="3">
                  <c:v>159454</c:v>
                </c:pt>
                <c:pt idx="4">
                  <c:v>186304</c:v>
                </c:pt>
              </c:numCache>
            </c:numRef>
          </c:val>
          <c:smooth val="0"/>
          <c:extLst>
            <c:ext xmlns:c16="http://schemas.microsoft.com/office/drawing/2014/chart" uri="{C3380CC4-5D6E-409C-BE32-E72D297353CC}">
              <c16:uniqueId val="{00000001-AFC2-4EBD-B4FA-DCB0B28F8C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4.6399999999999997</c:v>
                </c:pt>
                <c:pt idx="1">
                  <c:v>5.21</c:v>
                </c:pt>
                <c:pt idx="2">
                  <c:v>5.36</c:v>
                </c:pt>
                <c:pt idx="3">
                  <c:v>6.93</c:v>
                </c:pt>
                <c:pt idx="4">
                  <c:v>7.03</c:v>
                </c:pt>
              </c:numCache>
            </c:numRef>
          </c:val>
          <c:extLst>
            <c:ext xmlns:c16="http://schemas.microsoft.com/office/drawing/2014/chart" uri="{C3380CC4-5D6E-409C-BE32-E72D297353CC}">
              <c16:uniqueId val="{00000000-CC55-449D-B028-77DEC04A6C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36.68</c:v>
                </c:pt>
                <c:pt idx="1">
                  <c:v>35.14</c:v>
                </c:pt>
                <c:pt idx="2">
                  <c:v>36.75</c:v>
                </c:pt>
                <c:pt idx="3">
                  <c:v>34.26</c:v>
                </c:pt>
                <c:pt idx="4">
                  <c:v>31.86</c:v>
                </c:pt>
              </c:numCache>
            </c:numRef>
          </c:val>
          <c:extLst>
            <c:ext xmlns:c16="http://schemas.microsoft.com/office/drawing/2014/chart" uri="{C3380CC4-5D6E-409C-BE32-E72D297353CC}">
              <c16:uniqueId val="{00000001-CC55-449D-B028-77DEC04A6C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2.68</c:v>
                </c:pt>
                <c:pt idx="1">
                  <c:v>0.22</c:v>
                </c:pt>
                <c:pt idx="2">
                  <c:v>0.33</c:v>
                </c:pt>
                <c:pt idx="3">
                  <c:v>-0.75</c:v>
                </c:pt>
                <c:pt idx="4">
                  <c:v>-2.08</c:v>
                </c:pt>
              </c:numCache>
            </c:numRef>
          </c:val>
          <c:smooth val="0"/>
          <c:extLst>
            <c:ext xmlns:c16="http://schemas.microsoft.com/office/drawing/2014/chart" uri="{C3380CC4-5D6E-409C-BE32-E72D297353CC}">
              <c16:uniqueId val="{00000002-CC55-449D-B028-77DEC04A6C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7.0000000000000007E-2</c:v>
                </c:pt>
                <c:pt idx="6">
                  <c:v>#N/A</c:v>
                </c:pt>
                <c:pt idx="7">
                  <c:v>0.01</c:v>
                </c:pt>
                <c:pt idx="8">
                  <c:v>#N/A</c:v>
                </c:pt>
                <c:pt idx="9">
                  <c:v>0.06</c:v>
                </c:pt>
              </c:numCache>
            </c:numRef>
          </c:val>
          <c:extLst>
            <c:ext xmlns:c16="http://schemas.microsoft.com/office/drawing/2014/chart" uri="{C3380CC4-5D6E-409C-BE32-E72D297353CC}">
              <c16:uniqueId val="{00000000-15C9-4BD0-84F2-4D8BC08704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C9-4BD0-84F2-4D8BC0870478}"/>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0.69</c:v>
                </c:pt>
                <c:pt idx="2">
                  <c:v>#N/A</c:v>
                </c:pt>
                <c:pt idx="3">
                  <c:v>0.44</c:v>
                </c:pt>
                <c:pt idx="4">
                  <c:v>#N/A</c:v>
                </c:pt>
                <c:pt idx="5">
                  <c:v>0.18</c:v>
                </c:pt>
                <c:pt idx="6">
                  <c:v>#N/A</c:v>
                </c:pt>
                <c:pt idx="7">
                  <c:v>0.15</c:v>
                </c:pt>
                <c:pt idx="8">
                  <c:v>#N/A</c:v>
                </c:pt>
                <c:pt idx="9">
                  <c:v>7.0000000000000007E-2</c:v>
                </c:pt>
              </c:numCache>
            </c:numRef>
          </c:val>
          <c:extLst>
            <c:ext xmlns:c16="http://schemas.microsoft.com/office/drawing/2014/chart" uri="{C3380CC4-5D6E-409C-BE32-E72D297353CC}">
              <c16:uniqueId val="{00000002-15C9-4BD0-84F2-4D8BC0870478}"/>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0.78</c:v>
                </c:pt>
                <c:pt idx="2">
                  <c:v>#N/A</c:v>
                </c:pt>
                <c:pt idx="3">
                  <c:v>0.68</c:v>
                </c:pt>
                <c:pt idx="4">
                  <c:v>#N/A</c:v>
                </c:pt>
                <c:pt idx="5">
                  <c:v>0.66</c:v>
                </c:pt>
                <c:pt idx="6">
                  <c:v>#N/A</c:v>
                </c:pt>
                <c:pt idx="7">
                  <c:v>0.65</c:v>
                </c:pt>
                <c:pt idx="8">
                  <c:v>#N/A</c:v>
                </c:pt>
                <c:pt idx="9">
                  <c:v>0.79</c:v>
                </c:pt>
              </c:numCache>
            </c:numRef>
          </c:val>
          <c:extLst>
            <c:ext xmlns:c16="http://schemas.microsoft.com/office/drawing/2014/chart" uri="{C3380CC4-5D6E-409C-BE32-E72D297353CC}">
              <c16:uniqueId val="{00000003-15C9-4BD0-84F2-4D8BC087047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1.17</c:v>
                </c:pt>
                <c:pt idx="2">
                  <c:v>#N/A</c:v>
                </c:pt>
                <c:pt idx="3">
                  <c:v>1.1200000000000001</c:v>
                </c:pt>
                <c:pt idx="4">
                  <c:v>#N/A</c:v>
                </c:pt>
                <c:pt idx="5">
                  <c:v>1.58</c:v>
                </c:pt>
                <c:pt idx="6">
                  <c:v>#N/A</c:v>
                </c:pt>
                <c:pt idx="7">
                  <c:v>1.37</c:v>
                </c:pt>
                <c:pt idx="8">
                  <c:v>#N/A</c:v>
                </c:pt>
                <c:pt idx="9">
                  <c:v>0.89</c:v>
                </c:pt>
              </c:numCache>
            </c:numRef>
          </c:val>
          <c:extLst>
            <c:ext xmlns:c16="http://schemas.microsoft.com/office/drawing/2014/chart" uri="{C3380CC4-5D6E-409C-BE32-E72D297353CC}">
              <c16:uniqueId val="{00000004-15C9-4BD0-84F2-4D8BC0870478}"/>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4.2300000000000004</c:v>
                </c:pt>
                <c:pt idx="2">
                  <c:v>#N/A</c:v>
                </c:pt>
                <c:pt idx="3">
                  <c:v>4.1100000000000003</c:v>
                </c:pt>
                <c:pt idx="4">
                  <c:v>#N/A</c:v>
                </c:pt>
                <c:pt idx="5">
                  <c:v>3.84</c:v>
                </c:pt>
                <c:pt idx="6">
                  <c:v>#N/A</c:v>
                </c:pt>
                <c:pt idx="7">
                  <c:v>2.84</c:v>
                </c:pt>
                <c:pt idx="8">
                  <c:v>#N/A</c:v>
                </c:pt>
                <c:pt idx="9">
                  <c:v>1.99</c:v>
                </c:pt>
              </c:numCache>
            </c:numRef>
          </c:val>
          <c:extLst>
            <c:ext xmlns:c16="http://schemas.microsoft.com/office/drawing/2014/chart" uri="{C3380CC4-5D6E-409C-BE32-E72D297353CC}">
              <c16:uniqueId val="{00000005-15C9-4BD0-84F2-4D8BC087047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6.16</c:v>
                </c:pt>
                <c:pt idx="2">
                  <c:v>#N/A</c:v>
                </c:pt>
                <c:pt idx="3">
                  <c:v>5.33</c:v>
                </c:pt>
                <c:pt idx="4">
                  <c:v>#N/A</c:v>
                </c:pt>
                <c:pt idx="5">
                  <c:v>4.17</c:v>
                </c:pt>
                <c:pt idx="6">
                  <c:v>#N/A</c:v>
                </c:pt>
                <c:pt idx="7">
                  <c:v>2.95</c:v>
                </c:pt>
                <c:pt idx="8">
                  <c:v>#N/A</c:v>
                </c:pt>
                <c:pt idx="9">
                  <c:v>2.72</c:v>
                </c:pt>
              </c:numCache>
            </c:numRef>
          </c:val>
          <c:extLst>
            <c:ext xmlns:c16="http://schemas.microsoft.com/office/drawing/2014/chart" uri="{C3380CC4-5D6E-409C-BE32-E72D297353CC}">
              <c16:uniqueId val="{00000006-15C9-4BD0-84F2-4D8BC087047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2.85</c:v>
                </c:pt>
                <c:pt idx="2">
                  <c:v>#N/A</c:v>
                </c:pt>
                <c:pt idx="3">
                  <c:v>2.9</c:v>
                </c:pt>
                <c:pt idx="4">
                  <c:v>#N/A</c:v>
                </c:pt>
                <c:pt idx="5">
                  <c:v>3.12</c:v>
                </c:pt>
                <c:pt idx="6">
                  <c:v>#N/A</c:v>
                </c:pt>
                <c:pt idx="7">
                  <c:v>3.26</c:v>
                </c:pt>
                <c:pt idx="8">
                  <c:v>#N/A</c:v>
                </c:pt>
                <c:pt idx="9">
                  <c:v>3.29</c:v>
                </c:pt>
              </c:numCache>
            </c:numRef>
          </c:val>
          <c:extLst>
            <c:ext xmlns:c16="http://schemas.microsoft.com/office/drawing/2014/chart" uri="{C3380CC4-5D6E-409C-BE32-E72D297353CC}">
              <c16:uniqueId val="{00000007-15C9-4BD0-84F2-4D8BC0870478}"/>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2.62</c:v>
                </c:pt>
                <c:pt idx="2">
                  <c:v>#N/A</c:v>
                </c:pt>
                <c:pt idx="3">
                  <c:v>3.02</c:v>
                </c:pt>
                <c:pt idx="4">
                  <c:v>#N/A</c:v>
                </c:pt>
                <c:pt idx="5">
                  <c:v>3.61</c:v>
                </c:pt>
                <c:pt idx="6">
                  <c:v>#N/A</c:v>
                </c:pt>
                <c:pt idx="7">
                  <c:v>3.42</c:v>
                </c:pt>
                <c:pt idx="8">
                  <c:v>#N/A</c:v>
                </c:pt>
                <c:pt idx="9">
                  <c:v>3.54</c:v>
                </c:pt>
              </c:numCache>
            </c:numRef>
          </c:val>
          <c:extLst>
            <c:ext xmlns:c16="http://schemas.microsoft.com/office/drawing/2014/chart" uri="{C3380CC4-5D6E-409C-BE32-E72D297353CC}">
              <c16:uniqueId val="{00000008-15C9-4BD0-84F2-4D8BC08704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4.6399999999999997</c:v>
                </c:pt>
                <c:pt idx="2">
                  <c:v>#N/A</c:v>
                </c:pt>
                <c:pt idx="3">
                  <c:v>5.21</c:v>
                </c:pt>
                <c:pt idx="4">
                  <c:v>#N/A</c:v>
                </c:pt>
                <c:pt idx="5">
                  <c:v>5.35</c:v>
                </c:pt>
                <c:pt idx="6">
                  <c:v>#N/A</c:v>
                </c:pt>
                <c:pt idx="7">
                  <c:v>6.93</c:v>
                </c:pt>
                <c:pt idx="8">
                  <c:v>#N/A</c:v>
                </c:pt>
                <c:pt idx="9">
                  <c:v>7.02</c:v>
                </c:pt>
              </c:numCache>
            </c:numRef>
          </c:val>
          <c:extLst>
            <c:ext xmlns:c16="http://schemas.microsoft.com/office/drawing/2014/chart" uri="{C3380CC4-5D6E-409C-BE32-E72D297353CC}">
              <c16:uniqueId val="{00000009-15C9-4BD0-84F2-4D8BC08704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3592</c:v>
                </c:pt>
                <c:pt idx="5">
                  <c:v>3519</c:v>
                </c:pt>
                <c:pt idx="8">
                  <c:v>3432</c:v>
                </c:pt>
                <c:pt idx="11">
                  <c:v>3468</c:v>
                </c:pt>
                <c:pt idx="14">
                  <c:v>3264</c:v>
                </c:pt>
              </c:numCache>
            </c:numRef>
          </c:val>
          <c:extLst>
            <c:ext xmlns:c16="http://schemas.microsoft.com/office/drawing/2014/chart" uri="{C3380CC4-5D6E-409C-BE32-E72D297353CC}">
              <c16:uniqueId val="{00000000-C104-4A32-BEF9-BCAF67B563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04-4A32-BEF9-BCAF67B563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20</c:v>
                </c:pt>
                <c:pt idx="6">
                  <c:v>20</c:v>
                </c:pt>
                <c:pt idx="9">
                  <c:v>19</c:v>
                </c:pt>
                <c:pt idx="12">
                  <c:v>17</c:v>
                </c:pt>
              </c:numCache>
            </c:numRef>
          </c:val>
          <c:extLst>
            <c:ext xmlns:c16="http://schemas.microsoft.com/office/drawing/2014/chart" uri="{C3380CC4-5D6E-409C-BE32-E72D297353CC}">
              <c16:uniqueId val="{00000002-C104-4A32-BEF9-BCAF67B563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14</c:v>
                </c:pt>
                <c:pt idx="6">
                  <c:v>12</c:v>
                </c:pt>
                <c:pt idx="9">
                  <c:v>11</c:v>
                </c:pt>
                <c:pt idx="12">
                  <c:v>11</c:v>
                </c:pt>
              </c:numCache>
            </c:numRef>
          </c:val>
          <c:extLst>
            <c:ext xmlns:c16="http://schemas.microsoft.com/office/drawing/2014/chart" uri="{C3380CC4-5D6E-409C-BE32-E72D297353CC}">
              <c16:uniqueId val="{00000003-C104-4A32-BEF9-BCAF67B563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1333</c:v>
                </c:pt>
                <c:pt idx="3">
                  <c:v>1145</c:v>
                </c:pt>
                <c:pt idx="6">
                  <c:v>1086</c:v>
                </c:pt>
                <c:pt idx="9">
                  <c:v>1108</c:v>
                </c:pt>
                <c:pt idx="12">
                  <c:v>1164</c:v>
                </c:pt>
              </c:numCache>
            </c:numRef>
          </c:val>
          <c:extLst>
            <c:ext xmlns:c16="http://schemas.microsoft.com/office/drawing/2014/chart" uri="{C3380CC4-5D6E-409C-BE32-E72D297353CC}">
              <c16:uniqueId val="{00000004-C104-4A32-BEF9-BCAF67B563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04-4A32-BEF9-BCAF67B563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04-4A32-BEF9-BCAF67B563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3375</c:v>
                </c:pt>
                <c:pt idx="3">
                  <c:v>3372</c:v>
                </c:pt>
                <c:pt idx="6">
                  <c:v>3459</c:v>
                </c:pt>
                <c:pt idx="9">
                  <c:v>3531</c:v>
                </c:pt>
                <c:pt idx="12">
                  <c:v>3373</c:v>
                </c:pt>
              </c:numCache>
            </c:numRef>
          </c:val>
          <c:extLst>
            <c:ext xmlns:c16="http://schemas.microsoft.com/office/drawing/2014/chart" uri="{C3380CC4-5D6E-409C-BE32-E72D297353CC}">
              <c16:uniqueId val="{00000007-C104-4A32-BEF9-BCAF67B563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1151</c:v>
                </c:pt>
                <c:pt idx="2">
                  <c:v>#N/A</c:v>
                </c:pt>
                <c:pt idx="3">
                  <c:v>#N/A</c:v>
                </c:pt>
                <c:pt idx="4">
                  <c:v>1032</c:v>
                </c:pt>
                <c:pt idx="5">
                  <c:v>#N/A</c:v>
                </c:pt>
                <c:pt idx="6">
                  <c:v>#N/A</c:v>
                </c:pt>
                <c:pt idx="7">
                  <c:v>1145</c:v>
                </c:pt>
                <c:pt idx="8">
                  <c:v>#N/A</c:v>
                </c:pt>
                <c:pt idx="9">
                  <c:v>#N/A</c:v>
                </c:pt>
                <c:pt idx="10">
                  <c:v>1201</c:v>
                </c:pt>
                <c:pt idx="11">
                  <c:v>#N/A</c:v>
                </c:pt>
                <c:pt idx="12">
                  <c:v>#N/A</c:v>
                </c:pt>
                <c:pt idx="13">
                  <c:v>1301</c:v>
                </c:pt>
                <c:pt idx="14">
                  <c:v>#N/A</c:v>
                </c:pt>
              </c:numCache>
            </c:numRef>
          </c:val>
          <c:smooth val="0"/>
          <c:extLst>
            <c:ext xmlns:c16="http://schemas.microsoft.com/office/drawing/2014/chart" uri="{C3380CC4-5D6E-409C-BE32-E72D297353CC}">
              <c16:uniqueId val="{00000008-C104-4A32-BEF9-BCAF67B563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32690</c:v>
                </c:pt>
                <c:pt idx="5">
                  <c:v>31107</c:v>
                </c:pt>
                <c:pt idx="8">
                  <c:v>29538</c:v>
                </c:pt>
                <c:pt idx="11">
                  <c:v>29639</c:v>
                </c:pt>
                <c:pt idx="14">
                  <c:v>30019</c:v>
                </c:pt>
              </c:numCache>
            </c:numRef>
          </c:val>
          <c:extLst>
            <c:ext xmlns:c16="http://schemas.microsoft.com/office/drawing/2014/chart" uri="{C3380CC4-5D6E-409C-BE32-E72D297353CC}">
              <c16:uniqueId val="{00000000-B8A6-4975-B7D7-AA6179F266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199</c:v>
                </c:pt>
                <c:pt idx="5">
                  <c:v>168</c:v>
                </c:pt>
                <c:pt idx="8">
                  <c:v>148</c:v>
                </c:pt>
                <c:pt idx="11">
                  <c:v>124</c:v>
                </c:pt>
                <c:pt idx="14">
                  <c:v>100</c:v>
                </c:pt>
              </c:numCache>
            </c:numRef>
          </c:val>
          <c:extLst>
            <c:ext xmlns:c16="http://schemas.microsoft.com/office/drawing/2014/chart" uri="{C3380CC4-5D6E-409C-BE32-E72D297353CC}">
              <c16:uniqueId val="{00000001-B8A6-4975-B7D7-AA6179F266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10207</c:v>
                </c:pt>
                <c:pt idx="5">
                  <c:v>10632</c:v>
                </c:pt>
                <c:pt idx="8">
                  <c:v>11092</c:v>
                </c:pt>
                <c:pt idx="11">
                  <c:v>11138</c:v>
                </c:pt>
                <c:pt idx="14">
                  <c:v>10605</c:v>
                </c:pt>
              </c:numCache>
            </c:numRef>
          </c:val>
          <c:extLst>
            <c:ext xmlns:c16="http://schemas.microsoft.com/office/drawing/2014/chart" uri="{C3380CC4-5D6E-409C-BE32-E72D297353CC}">
              <c16:uniqueId val="{00000002-B8A6-4975-B7D7-AA6179F266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A6-4975-B7D7-AA6179F266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A6-4975-B7D7-AA6179F266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A6-4975-B7D7-AA6179F266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4536</c:v>
                </c:pt>
                <c:pt idx="3">
                  <c:v>4536</c:v>
                </c:pt>
                <c:pt idx="6">
                  <c:v>4186</c:v>
                </c:pt>
                <c:pt idx="9">
                  <c:v>4251</c:v>
                </c:pt>
                <c:pt idx="12">
                  <c:v>4141</c:v>
                </c:pt>
              </c:numCache>
            </c:numRef>
          </c:val>
          <c:extLst>
            <c:ext xmlns:c16="http://schemas.microsoft.com/office/drawing/2014/chart" uri="{C3380CC4-5D6E-409C-BE32-E72D297353CC}">
              <c16:uniqueId val="{00000006-B8A6-4975-B7D7-AA6179F266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153</c:v>
                </c:pt>
                <c:pt idx="3">
                  <c:v>140</c:v>
                </c:pt>
                <c:pt idx="6">
                  <c:v>128</c:v>
                </c:pt>
                <c:pt idx="9">
                  <c:v>118</c:v>
                </c:pt>
                <c:pt idx="12">
                  <c:v>108</c:v>
                </c:pt>
              </c:numCache>
            </c:numRef>
          </c:val>
          <c:extLst>
            <c:ext xmlns:c16="http://schemas.microsoft.com/office/drawing/2014/chart" uri="{C3380CC4-5D6E-409C-BE32-E72D297353CC}">
              <c16:uniqueId val="{00000007-B8A6-4975-B7D7-AA6179F266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8765</c:v>
                </c:pt>
                <c:pt idx="3">
                  <c:v>8474</c:v>
                </c:pt>
                <c:pt idx="6">
                  <c:v>7651</c:v>
                </c:pt>
                <c:pt idx="9">
                  <c:v>6939</c:v>
                </c:pt>
                <c:pt idx="12">
                  <c:v>6612</c:v>
                </c:pt>
              </c:numCache>
            </c:numRef>
          </c:val>
          <c:extLst>
            <c:ext xmlns:c16="http://schemas.microsoft.com/office/drawing/2014/chart" uri="{C3380CC4-5D6E-409C-BE32-E72D297353CC}">
              <c16:uniqueId val="{00000008-B8A6-4975-B7D7-AA6179F266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217</c:v>
                </c:pt>
                <c:pt idx="3">
                  <c:v>187</c:v>
                </c:pt>
                <c:pt idx="6">
                  <c:v>167</c:v>
                </c:pt>
                <c:pt idx="9">
                  <c:v>150</c:v>
                </c:pt>
                <c:pt idx="12">
                  <c:v>131</c:v>
                </c:pt>
              </c:numCache>
            </c:numRef>
          </c:val>
          <c:extLst>
            <c:ext xmlns:c16="http://schemas.microsoft.com/office/drawing/2014/chart" uri="{C3380CC4-5D6E-409C-BE32-E72D297353CC}">
              <c16:uniqueId val="{00000009-B8A6-4975-B7D7-AA6179F266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32492</c:v>
                </c:pt>
                <c:pt idx="3">
                  <c:v>31080</c:v>
                </c:pt>
                <c:pt idx="6">
                  <c:v>29980</c:v>
                </c:pt>
                <c:pt idx="9">
                  <c:v>30344</c:v>
                </c:pt>
                <c:pt idx="12">
                  <c:v>31809</c:v>
                </c:pt>
              </c:numCache>
            </c:numRef>
          </c:val>
          <c:extLst>
            <c:ext xmlns:c16="http://schemas.microsoft.com/office/drawing/2014/chart" uri="{C3380CC4-5D6E-409C-BE32-E72D297353CC}">
              <c16:uniqueId val="{0000000A-B8A6-4975-B7D7-AA6179F266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3068</c:v>
                </c:pt>
                <c:pt idx="2">
                  <c:v>#N/A</c:v>
                </c:pt>
                <c:pt idx="3">
                  <c:v>#N/A</c:v>
                </c:pt>
                <c:pt idx="4">
                  <c:v>2511</c:v>
                </c:pt>
                <c:pt idx="5">
                  <c:v>#N/A</c:v>
                </c:pt>
                <c:pt idx="6">
                  <c:v>#N/A</c:v>
                </c:pt>
                <c:pt idx="7">
                  <c:v>1334</c:v>
                </c:pt>
                <c:pt idx="8">
                  <c:v>#N/A</c:v>
                </c:pt>
                <c:pt idx="9">
                  <c:v>#N/A</c:v>
                </c:pt>
                <c:pt idx="10">
                  <c:v>900</c:v>
                </c:pt>
                <c:pt idx="11">
                  <c:v>#N/A</c:v>
                </c:pt>
                <c:pt idx="12">
                  <c:v>#N/A</c:v>
                </c:pt>
                <c:pt idx="13">
                  <c:v>2077</c:v>
                </c:pt>
                <c:pt idx="14">
                  <c:v>#N/A</c:v>
                </c:pt>
              </c:numCache>
            </c:numRef>
          </c:val>
          <c:smooth val="0"/>
          <c:extLst>
            <c:ext xmlns:c16="http://schemas.microsoft.com/office/drawing/2014/chart" uri="{C3380CC4-5D6E-409C-BE32-E72D297353CC}">
              <c16:uniqueId val="{0000000B-B8A6-4975-B7D7-AA6179F266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5844</c:v>
                </c:pt>
                <c:pt idx="1">
                  <c:v>5469</c:v>
                </c:pt>
                <c:pt idx="2">
                  <c:v>5115</c:v>
                </c:pt>
              </c:numCache>
            </c:numRef>
          </c:val>
          <c:extLst>
            <c:ext xmlns:c16="http://schemas.microsoft.com/office/drawing/2014/chart" uri="{C3380CC4-5D6E-409C-BE32-E72D297353CC}">
              <c16:uniqueId val="{00000000-905F-4904-92DB-E3E57C670B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905F-4904-92DB-E3E57C670B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12265</c:v>
                </c:pt>
                <c:pt idx="1">
                  <c:v>12641</c:v>
                </c:pt>
                <c:pt idx="2">
                  <c:v>12957</c:v>
                </c:pt>
              </c:numCache>
            </c:numRef>
          </c:val>
          <c:extLst>
            <c:ext xmlns:c16="http://schemas.microsoft.com/office/drawing/2014/chart" uri="{C3380CC4-5D6E-409C-BE32-E72D297353CC}">
              <c16:uniqueId val="{00000002-905F-4904-92DB-E3E57C670B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公営企業の地方債償還に充てた繰入金は増加しましたが、地方債償還が進んだことによる元利償還金額の減少が上回りました。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徐々に増加を続け、合併特例事業などによる大型建設事業の影響により、高止まりする見込みですが、交付税措置が有利な地方債の借入れが大部分を占めており、普通交付税に公債費として算入されるため、実質公債費率は急激な増加とはならない見込みです。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合併特例債、過疎対策事業債を活用した大型事業の実施により将来負担額が増加したことに加え、基金等の充当可能財源等が減少しました。</a:t>
          </a:r>
        </a:p>
        <a:p>
          <a:r>
            <a:rPr kumimoji="1" lang="ja-JP" altLang="en-US" sz="1400">
              <a:latin typeface="ＭＳ ゴシック" pitchFamily="49" charset="-128"/>
              <a:ea typeface="ＭＳ ゴシック" pitchFamily="49" charset="-128"/>
            </a:rPr>
            <a:t>　今後、大型建設事業や、耐用年数を迎える公共施設等の大規模改修や解体等により、一時的に将来負担額が増加する見込みのため、基金の活用や交付税措置の有利な地方債の借入れをしていく必要があ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新潟県魚沼市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公共施設等の解体に伴い、公共施設整備等基金から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万円を取崩したほか、ふるさと結基金は、原資である寄附金の目的別事業に充当するため、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年度の寄付金収入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合併特例債の発行が終了となりますが、今後も過疎対策事業債や緊急防災減災事業債など、普通交付税措置のある有利な地方債の活用を行っていく方針です。また、今後、新ごみ処理施設等の大型事業が控えていることから、収支均衡を目指し、財政調整基金の取崩を抑えていく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公共施設の整備及び大規模改修</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市民連携の強化及び地域振興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将来にわたった寄附金の活用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過疎集落の維持及び活性化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・ふるさと回帰育英基金　　　：　市発展に寄与する人材育成のための奨学金運営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生涯学習センター建設事業充当のための取崩し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ふるさと寄附金の増加見込みによりふるさと結基金事業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寄付者への返礼品等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運用利子による増加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・ふるさと回帰育英基金　　　：　運用変更による増加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地方債を充当できない公共施設の大規模改修や解体・撤去に活用予定</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現在は果実運用型基金としての活用、将来の財源不足に対応するため、処分についても検討予定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従前と同様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過疎集落の維持及び活性化事業に活用予定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・ふるさと回帰育英基金　　　：　奨学金運営に活用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複数の大型建設事業を実施しており、その財源として国庫支出金のほか、普通交付税措置のある有利な合併特例事業債や過疎対策事業債を充当しています。年度間の増減はありますが、大きく財政調整基金を取り崩すには至っておらず、短期的には基金残高はほぼ横ばい傾向にありますが、老朽化した施設の解体・撤去等に多額の費用を要することから、中長期的には、減少傾向に転じ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普通交付税措置のある有利な地方債の活用を図っていきますが、人口減少による市税や普通交付税の減少が予想されるため、最終的な財源不足の手当として、財政調整基金の取崩しは避けられない見込みです。しかし、経済事情の著しい変動等により財源が著しく不足する場合や、災害復旧に対応するための財源として、一定額は確保する必要があ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の構成は、臨時財政対策債、合併特例事業債及び過疎対策事業債が大部分を占めています。いずれも交付税措置が有利な地方債であり、多くが公的資金からの借り入れであるため、繰上償還をすることは考え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また、満期一括償還地方債の発行がないことにより、減債基金を積み増していないため、基金残高は、ほぼ横ばいで推移しています。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今後も従前同様の方針としています。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32,522
32,179
946.76
39,132,095
37,612,857
1,127,794
16,053,443
31,757,429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財政力指数の分子となる基準財政収入額は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2,472</a:t>
          </a:r>
          <a:r>
            <a:rPr kumimoji="1" lang="ja-JP" altLang="en-US" sz="1300">
              <a:latin typeface="ＭＳ Ｐゴシック" panose="020B0600070205080204" pitchFamily="50" charset="-128"/>
              <a:ea typeface="ＭＳ Ｐゴシック" panose="020B0600070205080204" pitchFamily="50" charset="-128"/>
            </a:rPr>
            <a:t>万円、分母となる基準財政需要額は</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7,261</a:t>
          </a:r>
          <a:r>
            <a:rPr kumimoji="1" lang="ja-JP" altLang="en-US" sz="1300">
              <a:latin typeface="ＭＳ Ｐゴシック" panose="020B0600070205080204" pitchFamily="50" charset="-128"/>
              <a:ea typeface="ＭＳ Ｐゴシック" panose="020B0600070205080204" pitchFamily="50" charset="-128"/>
            </a:rPr>
            <a:t>万円となり、財政力指数は、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例年同水準で推移しておりますが、類似団体内平均値</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を大きく下回っています。</a:t>
          </a:r>
        </a:p>
        <a:p>
          <a:r>
            <a:rPr kumimoji="1" lang="ja-JP" altLang="en-US" sz="1300">
              <a:latin typeface="ＭＳ Ｐゴシック" panose="020B0600070205080204" pitchFamily="50" charset="-128"/>
              <a:ea typeface="ＭＳ Ｐゴシック" panose="020B0600070205080204" pitchFamily="50" charset="-128"/>
            </a:rPr>
            <a:t>　今後、複数の大型建設事業や据置期間終了に伴う地方債償還額の増加が見込まれ、複雑・多様化する行政需要に対応していく行政サービスを構築する必要があります。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経常収支比率の分子である経常経費充当一般財源は、</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7,342</a:t>
          </a:r>
          <a:r>
            <a:rPr kumimoji="1" lang="ja-JP" altLang="en-US" sz="1300">
              <a:latin typeface="ＭＳ Ｐゴシック" panose="020B0600070205080204" pitchFamily="50" charset="-128"/>
              <a:ea typeface="ＭＳ Ｐゴシック" panose="020B0600070205080204" pitchFamily="50" charset="-128"/>
            </a:rPr>
            <a:t>万円、分母となる経常一般財源等収入は、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5,158</a:t>
          </a:r>
          <a:r>
            <a:rPr kumimoji="1" lang="ja-JP" altLang="en-US" sz="1300">
              <a:latin typeface="ＭＳ Ｐゴシック" panose="020B0600070205080204" pitchFamily="50" charset="-128"/>
              <a:ea typeface="ＭＳ Ｐゴシック" panose="020B0600070205080204" pitchFamily="50" charset="-128"/>
            </a:rPr>
            <a:t>万円で、経常収支比率は、</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％、前年度と比べて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りました。現在は、類似団体や全国の平均値と同程度となっていますが、今後数年は、複数の大型建設事業により公債費が高止まりするなどのマイナス要因があります。事務事業の効率化を図り、経常経費の削減に取り組むとともに、地域経済活性化による地方税収の増加を図っ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39188</xdr:rowOff>
    </xdr:from>
    <xdr:to>
      <xdr:col>23</xdr:col>
      <xdr:colOff>133350</xdr:colOff>
      <xdr:row>60</xdr:row>
      <xdr:rowOff>87449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26188"/>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8165</xdr:rowOff>
    </xdr:from>
    <xdr:to>
      <xdr:col>19</xdr:col>
      <xdr:colOff>133350</xdr:colOff>
      <xdr:row>60</xdr:row>
      <xdr:rowOff>39188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951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152037</xdr:rowOff>
    </xdr:from>
    <xdr:to>
      <xdr:col>15</xdr:col>
      <xdr:colOff>82550</xdr:colOff>
      <xdr:row>60</xdr:row>
      <xdr:rowOff>8165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75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93435</xdr:rowOff>
    </xdr:from>
    <xdr:to>
      <xdr:col>11</xdr:col>
      <xdr:colOff>31750</xdr:colOff>
      <xdr:row>59</xdr:row>
      <xdr:rowOff>152037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08985"/>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53176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159838</xdr:rowOff>
    </xdr:from>
    <xdr:to>
      <xdr:col>19</xdr:col>
      <xdr:colOff>184150</xdr:colOff>
      <xdr:row>60</xdr:row>
      <xdr:rowOff>89988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100165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4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128815</xdr:rowOff>
    </xdr:from>
    <xdr:to>
      <xdr:col>15</xdr:col>
      <xdr:colOff>133350</xdr:colOff>
      <xdr:row>60</xdr:row>
      <xdr:rowOff>58965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69142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101237</xdr:rowOff>
    </xdr:from>
    <xdr:to>
      <xdr:col>11</xdr:col>
      <xdr:colOff>82550</xdr:colOff>
      <xdr:row>60</xdr:row>
      <xdr:rowOff>31387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42635</xdr:rowOff>
    </xdr:from>
    <xdr:to>
      <xdr:col>7</xdr:col>
      <xdr:colOff>31750</xdr:colOff>
      <xdr:row>59</xdr:row>
      <xdr:rowOff>144235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154412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給与水準引上げにより人件費は増加し、業務委託や施設解体を含む物件費も増加し、人口１人当たり決算額は</a:t>
          </a:r>
          <a:r>
            <a:rPr kumimoji="1" lang="en-US" altLang="ja-JP" sz="1300">
              <a:latin typeface="ＭＳ Ｐゴシック" panose="020B0600070205080204" pitchFamily="50" charset="-128"/>
              <a:ea typeface="ＭＳ Ｐゴシック" panose="020B0600070205080204" pitchFamily="50" charset="-128"/>
            </a:rPr>
            <a:t>92,071</a:t>
          </a:r>
          <a:r>
            <a:rPr kumimoji="1" lang="ja-JP" altLang="en-US" sz="1300">
              <a:latin typeface="ＭＳ Ｐゴシック" panose="020B0600070205080204" pitchFamily="50" charset="-128"/>
              <a:ea typeface="ＭＳ Ｐゴシック" panose="020B0600070205080204" pitchFamily="50" charset="-128"/>
            </a:rPr>
            <a:t>円増加しました。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町村合併により、多くの公共施設を有しており、今後、既存施設の維持補修費が増加することが見込まれます。公共施設等総合管理計画に基づき、類似施設の統廃合を推進する必要があります。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81617</xdr:rowOff>
    </xdr:from>
    <xdr:to>
      <xdr:col>23</xdr:col>
      <xdr:colOff>133350</xdr:colOff>
      <xdr:row>81</xdr:row>
      <xdr:rowOff>103834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69067"/>
          <a:ext cx="838200" cy="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81617</xdr:rowOff>
    </xdr:from>
    <xdr:to>
      <xdr:col>19</xdr:col>
      <xdr:colOff>133350</xdr:colOff>
      <xdr:row>81</xdr:row>
      <xdr:rowOff>87592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69067"/>
          <a:ext cx="889000" cy="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79742</xdr:rowOff>
    </xdr:from>
    <xdr:to>
      <xdr:col>15</xdr:col>
      <xdr:colOff>82550</xdr:colOff>
      <xdr:row>81</xdr:row>
      <xdr:rowOff>87592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67192"/>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72282</xdr:rowOff>
    </xdr:from>
    <xdr:to>
      <xdr:col>11</xdr:col>
      <xdr:colOff>31750</xdr:colOff>
      <xdr:row>81</xdr:row>
      <xdr:rowOff>79742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9732"/>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53034</xdr:rowOff>
    </xdr:from>
    <xdr:to>
      <xdr:col>23</xdr:col>
      <xdr:colOff>184150</xdr:colOff>
      <xdr:row>81</xdr:row>
      <xdr:rowOff>154634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101311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30817</xdr:rowOff>
    </xdr:from>
    <xdr:to>
      <xdr:col>19</xdr:col>
      <xdr:colOff>184150</xdr:colOff>
      <xdr:row>81</xdr:row>
      <xdr:rowOff>132417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117194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04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36792</xdr:rowOff>
    </xdr:from>
    <xdr:to>
      <xdr:col>15</xdr:col>
      <xdr:colOff>133350</xdr:colOff>
      <xdr:row>81</xdr:row>
      <xdr:rowOff>138392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2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123169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0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28942</xdr:rowOff>
    </xdr:from>
    <xdr:to>
      <xdr:col>11</xdr:col>
      <xdr:colOff>82550</xdr:colOff>
      <xdr:row>81</xdr:row>
      <xdr:rowOff>130542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1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115319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00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21482</xdr:rowOff>
    </xdr:from>
    <xdr:to>
      <xdr:col>7</xdr:col>
      <xdr:colOff>31750</xdr:colOff>
      <xdr:row>81</xdr:row>
      <xdr:rowOff>123082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107859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年の合併時における在職者調整を低い方の給与水準に合わせたことなどから、全国平均、類似団体平均を大きく下回っています。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97064</xdr:rowOff>
    </xdr:from>
    <xdr:to>
      <xdr:col>81</xdr:col>
      <xdr:colOff>44450</xdr:colOff>
      <xdr:row>81</xdr:row>
      <xdr:rowOff>148771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845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131536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98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81</xdr:row>
      <xdr:rowOff>148771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0189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148771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0017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定員適正化計画に基づき、採用の抑制や業務委託の推進など、毎年確実に縮減できるよう進めていますが、類似団体平均と比較すると依然と高い状況にあります。</a:t>
          </a:r>
        </a:p>
        <a:p>
          <a:r>
            <a:rPr kumimoji="1" lang="ja-JP" altLang="en-US" sz="1300">
              <a:latin typeface="ＭＳ Ｐゴシック" panose="020B0600070205080204" pitchFamily="50" charset="-128"/>
              <a:ea typeface="ＭＳ Ｐゴシック" panose="020B0600070205080204" pitchFamily="50" charset="-128"/>
            </a:rPr>
            <a:t>　令和２年度に新庁舎へ移転し、課題となっていた分庁舎方式が解消されたため、今後も定員適正化計画に基づいた人員削減を図っていきます。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21124</xdr:rowOff>
    </xdr:from>
    <xdr:to>
      <xdr:col>81</xdr:col>
      <xdr:colOff>44450</xdr:colOff>
      <xdr:row>62</xdr:row>
      <xdr:rowOff>24342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51024"/>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62</xdr:row>
      <xdr:rowOff>21124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1960"/>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143510</xdr:rowOff>
    </xdr:from>
    <xdr:to>
      <xdr:col>72</xdr:col>
      <xdr:colOff>203200</xdr:colOff>
      <xdr:row>61</xdr:row>
      <xdr:rowOff>150749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6019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150749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85873"/>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141774</xdr:rowOff>
    </xdr:from>
    <xdr:to>
      <xdr:col>77</xdr:col>
      <xdr:colOff>95250</xdr:colOff>
      <xdr:row>62</xdr:row>
      <xdr:rowOff>71924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56701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99949</xdr:rowOff>
    </xdr:from>
    <xdr:to>
      <xdr:col>68</xdr:col>
      <xdr:colOff>203200</xdr:colOff>
      <xdr:row>62</xdr:row>
      <xdr:rowOff>30099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4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分子である公営企業の地方債償還に充てた繰入金は増加（</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億円）し、一般会計の地方債償還額は減少し（</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億円）しましたが分子は増加しました。また、分母では、標準税収入額は減少しましたが、普通交付税の増加（</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億円）が上回り、実質公債費比率の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ポイント増加となりました。</a:t>
          </a:r>
        </a:p>
        <a:p>
          <a:r>
            <a:rPr kumimoji="1" lang="ja-JP" altLang="en-US" sz="1200">
              <a:latin typeface="ＭＳ Ｐゴシック" panose="020B0600070205080204" pitchFamily="50" charset="-128"/>
              <a:ea typeface="ＭＳ Ｐゴシック" panose="020B0600070205080204" pitchFamily="50" charset="-128"/>
            </a:rPr>
            <a:t>　今後、耐用年数を迎える公共施設等の大規模改修・解体により、地方債現在高の増加や人口減少などによる標準財政規模の減少も予想され、実質公債費比率の上昇傾向は続く見通しですが、既存・新規事業を精査し財政の健全化に努めます。</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30057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762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11959</xdr:rowOff>
    </xdr:from>
    <xdr:to>
      <xdr:col>77</xdr:col>
      <xdr:colOff>44450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560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11959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756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167322</xdr:rowOff>
    </xdr:from>
    <xdr:to>
      <xdr:col>68</xdr:col>
      <xdr:colOff>152400</xdr:colOff>
      <xdr:row>37</xdr:row>
      <xdr:rowOff>3916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地方債の償還額に対し借入額の方が多いため、一般会計の地方債現在高は増加（</a:t>
          </a:r>
          <a:r>
            <a:rPr kumimoji="1" lang="en-US" altLang="ja-JP" sz="1200">
              <a:latin typeface="ＭＳ Ｐゴシック" panose="020B0600070205080204" pitchFamily="50" charset="-128"/>
              <a:ea typeface="ＭＳ Ｐゴシック" panose="020B0600070205080204" pitchFamily="50" charset="-128"/>
            </a:rPr>
            <a:t>+14.7</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しましたが、公営企業債等繰入見込額は減少（▲</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億円）しました。また、将来負担額から差し引く充当可能財源等は減少したことにより、分子は前年度比</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億円の増加となりました。これにより、将来負担比率は前年度よりも</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％となりました。</a:t>
          </a:r>
        </a:p>
        <a:p>
          <a:r>
            <a:rPr kumimoji="1" lang="ja-JP" altLang="en-US" sz="1200">
              <a:latin typeface="ＭＳ Ｐゴシック" panose="020B0600070205080204" pitchFamily="50" charset="-128"/>
              <a:ea typeface="ＭＳ Ｐゴシック" panose="020B0600070205080204" pitchFamily="50" charset="-128"/>
            </a:rPr>
            <a:t>　今後、耐用年数を迎える公共施設等の大規模改修や解体等により、地方債現在高が増加する見込みですが、既存事業の見直しや真に必要な新規事業の選択などにより財政の健全化に努めます。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65546</xdr:rowOff>
    </xdr:from>
    <xdr:to>
      <xdr:col>81</xdr:col>
      <xdr:colOff>44450</xdr:colOff>
      <xdr:row>15</xdr:row>
      <xdr:rowOff>14746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6584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65546</xdr:rowOff>
    </xdr:from>
    <xdr:to>
      <xdr:col>77</xdr:col>
      <xdr:colOff>44450</xdr:colOff>
      <xdr:row>14</xdr:row>
      <xdr:rowOff>112466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65846"/>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112466</xdr:rowOff>
    </xdr:from>
    <xdr:to>
      <xdr:col>72</xdr:col>
      <xdr:colOff>203200</xdr:colOff>
      <xdr:row>15</xdr:row>
      <xdr:rowOff>57644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12766"/>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57644</xdr:rowOff>
    </xdr:from>
    <xdr:to>
      <xdr:col>68</xdr:col>
      <xdr:colOff>152400</xdr:colOff>
      <xdr:row>15</xdr:row>
      <xdr:rowOff>128693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29394"/>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135396</xdr:rowOff>
    </xdr:from>
    <xdr:to>
      <xdr:col>81</xdr:col>
      <xdr:colOff>95250</xdr:colOff>
      <xdr:row>15</xdr:row>
      <xdr:rowOff>65546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107473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0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14746</xdr:rowOff>
    </xdr:from>
    <xdr:to>
      <xdr:col>77</xdr:col>
      <xdr:colOff>95250</xdr:colOff>
      <xdr:row>14</xdr:row>
      <xdr:rowOff>116346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126523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83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61666</xdr:rowOff>
    </xdr:from>
    <xdr:to>
      <xdr:col>73</xdr:col>
      <xdr:colOff>44450</xdr:colOff>
      <xdr:row>14</xdr:row>
      <xdr:rowOff>163266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1993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3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6844</xdr:rowOff>
    </xdr:from>
    <xdr:to>
      <xdr:col>68</xdr:col>
      <xdr:colOff>203200</xdr:colOff>
      <xdr:row>15</xdr:row>
      <xdr:rowOff>108444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118621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4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77893</xdr:rowOff>
    </xdr:from>
    <xdr:to>
      <xdr:col>64</xdr:col>
      <xdr:colOff>152400</xdr:colOff>
      <xdr:row>16</xdr:row>
      <xdr:rowOff>8043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18220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1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32,522
32,179
946.76
39,132,095
37,612,857
1,127,794
16,053,443
31,757,429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％となり、全国平均、新潟県平均及び類似団体平均を上回っています。地方公務員の給与改定等により、会計年度任用職員報酬、給料並びに期末・勤勉手当の増額が要因になりました。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7293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8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％となり、全国平均、新潟県平均及び類似団体平均を下回っています。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　今後も、事務の効率化、執行方法の改善などにより、可能な限り経常経費の削減に努める必要があります。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79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8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％となり、全国平均、新潟県平均及び類似団体平均を下回っています。この要因として、少子化により児童手当や子ども医療費助成などが、他と比較して少ないことが考えられます。</a:t>
          </a:r>
        </a:p>
        <a:p>
          <a:r>
            <a:rPr kumimoji="1" lang="ja-JP" altLang="en-US" sz="1300">
              <a:latin typeface="ＭＳ Ｐゴシック" panose="020B0600070205080204" pitchFamily="50" charset="-128"/>
              <a:ea typeface="ＭＳ Ｐゴシック" panose="020B0600070205080204" pitchFamily="50" charset="-128"/>
            </a:rPr>
            <a:t>　その反面、高齢化の影響により、医療費を含んだ生活保護事業費の増加が考えられることから、今後更なる適正な資格審査が求められます。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156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124278</xdr:rowOff>
    </xdr:from>
    <xdr:to>
      <xdr:col>15</xdr:col>
      <xdr:colOff>98425</xdr:colOff>
      <xdr:row>53</xdr:row>
      <xdr:rowOff>124278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11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80735</xdr:rowOff>
    </xdr:from>
    <xdr:to>
      <xdr:col>11</xdr:col>
      <xdr:colOff>9525</xdr:colOff>
      <xdr:row>53</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67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73478</xdr:rowOff>
    </xdr:from>
    <xdr:to>
      <xdr:col>15</xdr:col>
      <xdr:colOff>149225</xdr:colOff>
      <xdr:row>54</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73478</xdr:rowOff>
    </xdr:from>
    <xdr:to>
      <xdr:col>11</xdr:col>
      <xdr:colOff>60325</xdr:colOff>
      <xdr:row>54</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16.6</a:t>
          </a:r>
          <a:r>
            <a:rPr kumimoji="1" lang="ja-JP" altLang="en-US" sz="1200">
              <a:latin typeface="ＭＳ Ｐゴシック" panose="020B0600070205080204" pitchFamily="50" charset="-128"/>
              <a:ea typeface="ＭＳ Ｐゴシック" panose="020B0600070205080204" pitchFamily="50" charset="-128"/>
            </a:rPr>
            <a:t>％となり、全国平均、新潟県平均及び類似団体平均を上回っています。全国でも有数の豪雪地であることから、除雪に要する費用や公共施設等の維持補修費が多くなることによるものと考えられます。</a:t>
          </a:r>
        </a:p>
        <a:p>
          <a:r>
            <a:rPr kumimoji="1" lang="ja-JP" altLang="en-US" sz="1200">
              <a:latin typeface="ＭＳ Ｐゴシック" panose="020B0600070205080204" pitchFamily="50" charset="-128"/>
              <a:ea typeface="ＭＳ Ｐゴシック" panose="020B0600070205080204" pitchFamily="50" charset="-128"/>
            </a:rPr>
            <a:t>　公共施設等は、建設から相当の年数を経過したものが多くなっていることから、計画的な修繕を行うとともに、公共施設等総合管理計画に基づき、類似施設の統廃合を推進する必要があります。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139700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37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337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37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60</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172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88900</xdr:rowOff>
    </xdr:from>
    <xdr:to>
      <xdr:col>82</xdr:col>
      <xdr:colOff>158750</xdr:colOff>
      <xdr:row>61</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％となり、全国平均、新潟県平均を上回っています。病院事業など公営事業への補助金が大きいため、一般会計からの補助金を減額できるよう、経営状況改善を図る必要があります。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58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986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85852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20.5</a:t>
          </a:r>
          <a:r>
            <a:rPr kumimoji="1" lang="ja-JP" altLang="en-US" sz="1200">
              <a:latin typeface="ＭＳ Ｐゴシック" panose="020B0600070205080204" pitchFamily="50" charset="-128"/>
              <a:ea typeface="ＭＳ Ｐゴシック" panose="020B0600070205080204" pitchFamily="50" charset="-128"/>
            </a:rPr>
            <a:t>％となり、全国平均、新潟県平均及び類似団体平均を上回っている状況です。地方債の償還が進んだことにより、一時的に減少しましたが、今後も養護老人ホーム南山荘や新ごみ処理施設などの大型建設事業や老朽化した公共施設の改修・解体を継続して実施する必要があるため公債費は上昇していく見込みです。地域経済活性化とのバランスを取りながら、新規借入を伴う事業の選択をし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41275</xdr:rowOff>
    </xdr:from>
    <xdr:to>
      <xdr:col>24</xdr:col>
      <xdr:colOff>25400</xdr:colOff>
      <xdr:row>75</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00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152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41275</xdr:rowOff>
    </xdr:from>
    <xdr:to>
      <xdr:col>15</xdr:col>
      <xdr:colOff>98425</xdr:colOff>
      <xdr:row>75</xdr:row>
      <xdr:rowOff>56515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000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41275</xdr:rowOff>
    </xdr:from>
    <xdr:to>
      <xdr:col>11</xdr:col>
      <xdr:colOff>9525</xdr:colOff>
      <xdr:row>75</xdr:row>
      <xdr:rowOff>45085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00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161925</xdr:rowOff>
    </xdr:from>
    <xdr:to>
      <xdr:col>24</xdr:col>
      <xdr:colOff>76200</xdr:colOff>
      <xdr:row>75</xdr:row>
      <xdr:rowOff>92075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134002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97807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5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xdr:rowOff>
    </xdr:from>
    <xdr:to>
      <xdr:col>15</xdr:col>
      <xdr:colOff>149225</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92091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161925</xdr:rowOff>
    </xdr:from>
    <xdr:to>
      <xdr:col>11</xdr:col>
      <xdr:colOff>60325</xdr:colOff>
      <xdr:row>75</xdr:row>
      <xdr:rowOff>92075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76852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165735</xdr:rowOff>
    </xdr:from>
    <xdr:to>
      <xdr:col>6</xdr:col>
      <xdr:colOff>171450</xdr:colOff>
      <xdr:row>75</xdr:row>
      <xdr:rowOff>95885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80663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％となりました。人件費、物件費及び維持補修費等が増加し歳出総額自体も増額しています。</a:t>
          </a:r>
        </a:p>
        <a:p>
          <a:r>
            <a:rPr kumimoji="1" lang="ja-JP" altLang="en-US" sz="1300">
              <a:latin typeface="ＭＳ Ｐゴシック" panose="020B0600070205080204" pitchFamily="50" charset="-128"/>
              <a:ea typeface="ＭＳ Ｐゴシック" panose="020B0600070205080204" pitchFamily="50" charset="-128"/>
            </a:rPr>
            <a:t>　引き続き、可能な限り経常経費の削減に努めていく必要があります。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337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06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75</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06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194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96682</xdr:rowOff>
    </xdr:from>
    <xdr:to>
      <xdr:col>29</xdr:col>
      <xdr:colOff>127000</xdr:colOff>
      <xdr:row>16</xdr:row>
      <xdr:rowOff>156127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16057"/>
          <a:ext cx="647700" cy="230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156127</xdr:rowOff>
    </xdr:from>
    <xdr:to>
      <xdr:col>26</xdr:col>
      <xdr:colOff>50800</xdr:colOff>
      <xdr:row>17</xdr:row>
      <xdr:rowOff>6785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46952"/>
          <a:ext cx="698500" cy="2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6785</xdr:rowOff>
    </xdr:from>
    <xdr:to>
      <xdr:col>22</xdr:col>
      <xdr:colOff>114300</xdr:colOff>
      <xdr:row>17</xdr:row>
      <xdr:rowOff>36560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69060"/>
          <a:ext cx="698500" cy="29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36560</xdr:rowOff>
    </xdr:from>
    <xdr:to>
      <xdr:col>18</xdr:col>
      <xdr:colOff>177800</xdr:colOff>
      <xdr:row>17</xdr:row>
      <xdr:rowOff>111932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98835"/>
          <a:ext cx="698500" cy="7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45882</xdr:rowOff>
    </xdr:from>
    <xdr:to>
      <xdr:col>29</xdr:col>
      <xdr:colOff>177800</xdr:colOff>
      <xdr:row>15</xdr:row>
      <xdr:rowOff>147482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65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62409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105327</xdr:rowOff>
    </xdr:from>
    <xdr:to>
      <xdr:col>26</xdr:col>
      <xdr:colOff>101600</xdr:colOff>
      <xdr:row>17</xdr:row>
      <xdr:rowOff>35477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9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45654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6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127435</xdr:rowOff>
    </xdr:from>
    <xdr:to>
      <xdr:col>22</xdr:col>
      <xdr:colOff>165100</xdr:colOff>
      <xdr:row>17</xdr:row>
      <xdr:rowOff>57585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1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8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157210</xdr:rowOff>
    </xdr:from>
    <xdr:to>
      <xdr:col>19</xdr:col>
      <xdr:colOff>38100</xdr:colOff>
      <xdr:row>17</xdr:row>
      <xdr:rowOff>87360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4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97537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61132</xdr:rowOff>
    </xdr:from>
    <xdr:to>
      <xdr:col>15</xdr:col>
      <xdr:colOff>101600</xdr:colOff>
      <xdr:row>17</xdr:row>
      <xdr:rowOff>162732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2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12697</xdr:rowOff>
    </xdr:from>
    <xdr:to>
      <xdr:col>29</xdr:col>
      <xdr:colOff>127000</xdr:colOff>
      <xdr:row>38</xdr:row>
      <xdr:rowOff>24979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80297"/>
          <a:ext cx="647700" cy="12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340373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24979</xdr:rowOff>
    </xdr:from>
    <xdr:to>
      <xdr:col>26</xdr:col>
      <xdr:colOff>50800</xdr:colOff>
      <xdr:row>38</xdr:row>
      <xdr:rowOff>32477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2579"/>
          <a:ext cx="6985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32477</xdr:rowOff>
    </xdr:from>
    <xdr:to>
      <xdr:col>22</xdr:col>
      <xdr:colOff>114300</xdr:colOff>
      <xdr:row>38</xdr:row>
      <xdr:rowOff>45403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0077"/>
          <a:ext cx="698500" cy="1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36435</xdr:rowOff>
    </xdr:from>
    <xdr:to>
      <xdr:col>18</xdr:col>
      <xdr:colOff>177800</xdr:colOff>
      <xdr:row>38</xdr:row>
      <xdr:rowOff>45403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04035"/>
          <a:ext cx="698500" cy="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304797</xdr:rowOff>
    </xdr:from>
    <xdr:to>
      <xdr:col>29</xdr:col>
      <xdr:colOff>177800</xdr:colOff>
      <xdr:row>38</xdr:row>
      <xdr:rowOff>63497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149874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317079</xdr:rowOff>
    </xdr:from>
    <xdr:to>
      <xdr:col>26</xdr:col>
      <xdr:colOff>101600</xdr:colOff>
      <xdr:row>38</xdr:row>
      <xdr:rowOff>75779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85956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0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324577</xdr:rowOff>
    </xdr:from>
    <xdr:to>
      <xdr:col>22</xdr:col>
      <xdr:colOff>165100</xdr:colOff>
      <xdr:row>38</xdr:row>
      <xdr:rowOff>83277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93454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1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337503</xdr:rowOff>
    </xdr:from>
    <xdr:to>
      <xdr:col>19</xdr:col>
      <xdr:colOff>38100</xdr:colOff>
      <xdr:row>38</xdr:row>
      <xdr:rowOff>96203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106380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328535</xdr:rowOff>
    </xdr:from>
    <xdr:to>
      <xdr:col>15</xdr:col>
      <xdr:colOff>101600</xdr:colOff>
      <xdr:row>38</xdr:row>
      <xdr:rowOff>87235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97412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32,522
32,179
946.76
39,132,095
37,612,857
1,127,794
16,053,443
31,757,429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122076</xdr:rowOff>
    </xdr:from>
    <xdr:to>
      <xdr:col>24</xdr:col>
      <xdr:colOff>63500</xdr:colOff>
      <xdr:row>34</xdr:row>
      <xdr:rowOff>117689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79926"/>
          <a:ext cx="838200" cy="16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117689</xdr:rowOff>
    </xdr:from>
    <xdr:to>
      <xdr:col>19</xdr:col>
      <xdr:colOff>177800</xdr:colOff>
      <xdr:row>34</xdr:row>
      <xdr:rowOff>145589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46989"/>
          <a:ext cx="889000" cy="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145589</xdr:rowOff>
    </xdr:from>
    <xdr:to>
      <xdr:col>15</xdr:col>
      <xdr:colOff>50800</xdr:colOff>
      <xdr:row>35</xdr:row>
      <xdr:rowOff>885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7488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885</xdr:rowOff>
    </xdr:from>
    <xdr:to>
      <xdr:col>10</xdr:col>
      <xdr:colOff>114300</xdr:colOff>
      <xdr:row>35</xdr:row>
      <xdr:rowOff>94644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01635"/>
          <a:ext cx="8890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71276</xdr:rowOff>
    </xdr:from>
    <xdr:to>
      <xdr:col>24</xdr:col>
      <xdr:colOff>114300</xdr:colOff>
      <xdr:row>34</xdr:row>
      <xdr:rowOff>1426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94153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66889</xdr:rowOff>
    </xdr:from>
    <xdr:to>
      <xdr:col>20</xdr:col>
      <xdr:colOff>38100</xdr:colOff>
      <xdr:row>34</xdr:row>
      <xdr:rowOff>168489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13566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94789</xdr:rowOff>
    </xdr:from>
    <xdr:to>
      <xdr:col>15</xdr:col>
      <xdr:colOff>101600</xdr:colOff>
      <xdr:row>35</xdr:row>
      <xdr:rowOff>24939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41466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121535</xdr:rowOff>
    </xdr:from>
    <xdr:to>
      <xdr:col>10</xdr:col>
      <xdr:colOff>165100</xdr:colOff>
      <xdr:row>35</xdr:row>
      <xdr:rowOff>51685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68212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43844</xdr:rowOff>
    </xdr:from>
    <xdr:to>
      <xdr:col>6</xdr:col>
      <xdr:colOff>38100</xdr:colOff>
      <xdr:row>35</xdr:row>
      <xdr:rowOff>145444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161971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1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94250</xdr:rowOff>
    </xdr:from>
    <xdr:to>
      <xdr:col>24</xdr:col>
      <xdr:colOff>63500</xdr:colOff>
      <xdr:row>58</xdr:row>
      <xdr:rowOff>103266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8350"/>
          <a:ext cx="8382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99831</xdr:rowOff>
    </xdr:from>
    <xdr:to>
      <xdr:col>19</xdr:col>
      <xdr:colOff>177800</xdr:colOff>
      <xdr:row>58</xdr:row>
      <xdr:rowOff>103266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3931"/>
          <a:ext cx="8890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99831</xdr:rowOff>
    </xdr:from>
    <xdr:to>
      <xdr:col>15</xdr:col>
      <xdr:colOff>50800</xdr:colOff>
      <xdr:row>58</xdr:row>
      <xdr:rowOff>106767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3931"/>
          <a:ext cx="889000" cy="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106767</xdr:rowOff>
    </xdr:from>
    <xdr:to>
      <xdr:col>10</xdr:col>
      <xdr:colOff>114300</xdr:colOff>
      <xdr:row>58</xdr:row>
      <xdr:rowOff>107928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0867"/>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43450</xdr:rowOff>
    </xdr:from>
    <xdr:to>
      <xdr:col>24</xdr:col>
      <xdr:colOff>114300</xdr:colOff>
      <xdr:row>58</xdr:row>
      <xdr:rowOff>145050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52466</xdr:rowOff>
    </xdr:from>
    <xdr:to>
      <xdr:col>20</xdr:col>
      <xdr:colOff>38100</xdr:colOff>
      <xdr:row>58</xdr:row>
      <xdr:rowOff>154066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170593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49031</xdr:rowOff>
    </xdr:from>
    <xdr:to>
      <xdr:col>15</xdr:col>
      <xdr:colOff>101600</xdr:colOff>
      <xdr:row>58</xdr:row>
      <xdr:rowOff>150631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167158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55967</xdr:rowOff>
    </xdr:from>
    <xdr:to>
      <xdr:col>10</xdr:col>
      <xdr:colOff>165100</xdr:colOff>
      <xdr:row>58</xdr:row>
      <xdr:rowOff>157567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2644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57128</xdr:rowOff>
    </xdr:from>
    <xdr:to>
      <xdr:col>6</xdr:col>
      <xdr:colOff>38100</xdr:colOff>
      <xdr:row>58</xdr:row>
      <xdr:rowOff>158728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3805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99034</xdr:rowOff>
    </xdr:from>
    <xdr:to>
      <xdr:col>24</xdr:col>
      <xdr:colOff>63500</xdr:colOff>
      <xdr:row>73</xdr:row>
      <xdr:rowOff>121691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271984"/>
          <a:ext cx="838200" cy="3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132524</xdr:rowOff>
    </xdr:from>
    <xdr:to>
      <xdr:col>19</xdr:col>
      <xdr:colOff>177800</xdr:colOff>
      <xdr:row>73</xdr:row>
      <xdr:rowOff>121691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476924"/>
          <a:ext cx="889000" cy="16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122060</xdr:rowOff>
    </xdr:from>
    <xdr:to>
      <xdr:col>15</xdr:col>
      <xdr:colOff>50800</xdr:colOff>
      <xdr:row>72</xdr:row>
      <xdr:rowOff>132524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466460"/>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122060</xdr:rowOff>
    </xdr:from>
    <xdr:to>
      <xdr:col>10</xdr:col>
      <xdr:colOff>114300</xdr:colOff>
      <xdr:row>74</xdr:row>
      <xdr:rowOff>3683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466460"/>
          <a:ext cx="889000" cy="22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48234</xdr:rowOff>
    </xdr:from>
    <xdr:to>
      <xdr:col>24</xdr:col>
      <xdr:colOff>114300</xdr:colOff>
      <xdr:row>71</xdr:row>
      <xdr:rowOff>149834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2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1261</xdr:rowOff>
    </xdr:from>
    <xdr:ext cx="599010"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17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70891</xdr:rowOff>
    </xdr:from>
    <xdr:to>
      <xdr:col>20</xdr:col>
      <xdr:colOff>38100</xdr:colOff>
      <xdr:row>74</xdr:row>
      <xdr:rowOff>1041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5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17568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3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81724</xdr:rowOff>
    </xdr:from>
    <xdr:to>
      <xdr:col>15</xdr:col>
      <xdr:colOff>101600</xdr:colOff>
      <xdr:row>73</xdr:row>
      <xdr:rowOff>11874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28401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2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71260</xdr:rowOff>
    </xdr:from>
    <xdr:to>
      <xdr:col>10</xdr:col>
      <xdr:colOff>165100</xdr:colOff>
      <xdr:row>73</xdr:row>
      <xdr:rowOff>1410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4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17937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1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124333</xdr:rowOff>
    </xdr:from>
    <xdr:to>
      <xdr:col>6</xdr:col>
      <xdr:colOff>38100</xdr:colOff>
      <xdr:row>74</xdr:row>
      <xdr:rowOff>54483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6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71010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41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50919</xdr:rowOff>
    </xdr:from>
    <xdr:to>
      <xdr:col>24</xdr:col>
      <xdr:colOff>63500</xdr:colOff>
      <xdr:row>97</xdr:row>
      <xdr:rowOff>97051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1569"/>
          <a:ext cx="8382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97051</xdr:rowOff>
    </xdr:from>
    <xdr:to>
      <xdr:col>19</xdr:col>
      <xdr:colOff>177800</xdr:colOff>
      <xdr:row>97</xdr:row>
      <xdr:rowOff>163771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27701"/>
          <a:ext cx="889000" cy="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72270</xdr:rowOff>
    </xdr:from>
    <xdr:to>
      <xdr:col>15</xdr:col>
      <xdr:colOff>50800</xdr:colOff>
      <xdr:row>97</xdr:row>
      <xdr:rowOff>163771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02920"/>
          <a:ext cx="889000" cy="9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72270</xdr:rowOff>
    </xdr:from>
    <xdr:to>
      <xdr:col>10</xdr:col>
      <xdr:colOff>114300</xdr:colOff>
      <xdr:row>98</xdr:row>
      <xdr:rowOff>75242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02920"/>
          <a:ext cx="8890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xdr:rowOff>
    </xdr:from>
    <xdr:to>
      <xdr:col>24</xdr:col>
      <xdr:colOff>114300</xdr:colOff>
      <xdr:row>97</xdr:row>
      <xdr:rowOff>101719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86496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46251</xdr:rowOff>
    </xdr:from>
    <xdr:to>
      <xdr:col>20</xdr:col>
      <xdr:colOff>38100</xdr:colOff>
      <xdr:row>97</xdr:row>
      <xdr:rowOff>147851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138978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112971</xdr:rowOff>
    </xdr:from>
    <xdr:to>
      <xdr:col>15</xdr:col>
      <xdr:colOff>101600</xdr:colOff>
      <xdr:row>98</xdr:row>
      <xdr:rowOff>43121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34248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21470</xdr:rowOff>
    </xdr:from>
    <xdr:to>
      <xdr:col>10</xdr:col>
      <xdr:colOff>165100</xdr:colOff>
      <xdr:row>97</xdr:row>
      <xdr:rowOff>123070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114197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24442</xdr:rowOff>
    </xdr:from>
    <xdr:to>
      <xdr:col>6</xdr:col>
      <xdr:colOff>38100</xdr:colOff>
      <xdr:row>98</xdr:row>
      <xdr:rowOff>126042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117169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61944</xdr:rowOff>
    </xdr:from>
    <xdr:to>
      <xdr:col>55</xdr:col>
      <xdr:colOff>0</xdr:colOff>
      <xdr:row>37</xdr:row>
      <xdr:rowOff>68537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5594"/>
          <a:ext cx="83820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61944</xdr:rowOff>
    </xdr:from>
    <xdr:to>
      <xdr:col>50</xdr:col>
      <xdr:colOff>114300</xdr:colOff>
      <xdr:row>37</xdr:row>
      <xdr:rowOff>102376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05594"/>
          <a:ext cx="889000" cy="4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64014</xdr:rowOff>
    </xdr:from>
    <xdr:to>
      <xdr:col>45</xdr:col>
      <xdr:colOff>177800</xdr:colOff>
      <xdr:row>37</xdr:row>
      <xdr:rowOff>102376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07664"/>
          <a:ext cx="8890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87439</xdr:rowOff>
    </xdr:from>
    <xdr:to>
      <xdr:col>41</xdr:col>
      <xdr:colOff>50800</xdr:colOff>
      <xdr:row>37</xdr:row>
      <xdr:rowOff>64014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88189"/>
          <a:ext cx="889000" cy="31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17737</xdr:rowOff>
    </xdr:from>
    <xdr:to>
      <xdr:col>55</xdr:col>
      <xdr:colOff>50800</xdr:colOff>
      <xdr:row>37</xdr:row>
      <xdr:rowOff>119337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40614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11144</xdr:rowOff>
    </xdr:from>
    <xdr:to>
      <xdr:col>50</xdr:col>
      <xdr:colOff>165100</xdr:colOff>
      <xdr:row>37</xdr:row>
      <xdr:rowOff>112744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129271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3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51576</xdr:rowOff>
    </xdr:from>
    <xdr:to>
      <xdr:col>46</xdr:col>
      <xdr:colOff>38100</xdr:colOff>
      <xdr:row>37</xdr:row>
      <xdr:rowOff>153176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144303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8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13214</xdr:rowOff>
    </xdr:from>
    <xdr:to>
      <xdr:col>41</xdr:col>
      <xdr:colOff>101600</xdr:colOff>
      <xdr:row>37</xdr:row>
      <xdr:rowOff>114814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131341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3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36639</xdr:rowOff>
    </xdr:from>
    <xdr:to>
      <xdr:col>36</xdr:col>
      <xdr:colOff>165100</xdr:colOff>
      <xdr:row>35</xdr:row>
      <xdr:rowOff>138239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154766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1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145168</xdr:rowOff>
    </xdr:from>
    <xdr:to>
      <xdr:col>55</xdr:col>
      <xdr:colOff>0</xdr:colOff>
      <xdr:row>54</xdr:row>
      <xdr:rowOff>96476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32018"/>
          <a:ext cx="8382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96476</xdr:rowOff>
    </xdr:from>
    <xdr:to>
      <xdr:col>50</xdr:col>
      <xdr:colOff>114300</xdr:colOff>
      <xdr:row>55</xdr:row>
      <xdr:rowOff>149370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54776"/>
          <a:ext cx="889000" cy="22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149370</xdr:rowOff>
    </xdr:from>
    <xdr:to>
      <xdr:col>45</xdr:col>
      <xdr:colOff>177800</xdr:colOff>
      <xdr:row>56</xdr:row>
      <xdr:rowOff>40918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79120"/>
          <a:ext cx="889000" cy="6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40918</xdr:rowOff>
    </xdr:from>
    <xdr:to>
      <xdr:col>41</xdr:col>
      <xdr:colOff>50800</xdr:colOff>
      <xdr:row>56</xdr:row>
      <xdr:rowOff>58305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42118"/>
          <a:ext cx="88900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94368</xdr:rowOff>
    </xdr:from>
    <xdr:to>
      <xdr:col>55</xdr:col>
      <xdr:colOff>50800</xdr:colOff>
      <xdr:row>54</xdr:row>
      <xdr:rowOff>24518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1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117245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3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45676</xdr:rowOff>
    </xdr:from>
    <xdr:to>
      <xdr:col>50</xdr:col>
      <xdr:colOff>165100</xdr:colOff>
      <xdr:row>54</xdr:row>
      <xdr:rowOff>147276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163803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7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98570</xdr:rowOff>
    </xdr:from>
    <xdr:to>
      <xdr:col>46</xdr:col>
      <xdr:colOff>38100</xdr:colOff>
      <xdr:row>56</xdr:row>
      <xdr:rowOff>28720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45247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0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161568</xdr:rowOff>
    </xdr:from>
    <xdr:to>
      <xdr:col>41</xdr:col>
      <xdr:colOff>101600</xdr:colOff>
      <xdr:row>56</xdr:row>
      <xdr:rowOff>91718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108245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7505</xdr:rowOff>
    </xdr:from>
    <xdr:to>
      <xdr:col>36</xdr:col>
      <xdr:colOff>165100</xdr:colOff>
      <xdr:row>56</xdr:row>
      <xdr:rowOff>109105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125632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45767</xdr:rowOff>
    </xdr:from>
    <xdr:to>
      <xdr:col>55</xdr:col>
      <xdr:colOff>0</xdr:colOff>
      <xdr:row>78</xdr:row>
      <xdr:rowOff>32584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733067"/>
          <a:ext cx="838200" cy="67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32584</xdr:rowOff>
    </xdr:from>
    <xdr:to>
      <xdr:col>50</xdr:col>
      <xdr:colOff>114300</xdr:colOff>
      <xdr:row>78</xdr:row>
      <xdr:rowOff>90889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05684"/>
          <a:ext cx="889000" cy="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90889</xdr:rowOff>
    </xdr:from>
    <xdr:to>
      <xdr:col>45</xdr:col>
      <xdr:colOff>177800</xdr:colOff>
      <xdr:row>78</xdr:row>
      <xdr:rowOff>164553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3989"/>
          <a:ext cx="889000" cy="7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111561</xdr:rowOff>
    </xdr:from>
    <xdr:to>
      <xdr:col>41</xdr:col>
      <xdr:colOff>50800</xdr:colOff>
      <xdr:row>78</xdr:row>
      <xdr:rowOff>164553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84661"/>
          <a:ext cx="889000" cy="5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166417</xdr:rowOff>
    </xdr:from>
    <xdr:to>
      <xdr:col>55</xdr:col>
      <xdr:colOff>50800</xdr:colOff>
      <xdr:row>74</xdr:row>
      <xdr:rowOff>96567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6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17844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53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153234</xdr:rowOff>
    </xdr:from>
    <xdr:to>
      <xdr:col>50</xdr:col>
      <xdr:colOff>165100</xdr:colOff>
      <xdr:row>78</xdr:row>
      <xdr:rowOff>83384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40089</xdr:rowOff>
    </xdr:from>
    <xdr:to>
      <xdr:col>46</xdr:col>
      <xdr:colOff>38100</xdr:colOff>
      <xdr:row>78</xdr:row>
      <xdr:rowOff>141689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132816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113753</xdr:rowOff>
    </xdr:from>
    <xdr:to>
      <xdr:col>41</xdr:col>
      <xdr:colOff>101600</xdr:colOff>
      <xdr:row>79</xdr:row>
      <xdr:rowOff>43903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8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35030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60761</xdr:rowOff>
    </xdr:from>
    <xdr:to>
      <xdr:col>36</xdr:col>
      <xdr:colOff>165100</xdr:colOff>
      <xdr:row>78</xdr:row>
      <xdr:rowOff>162361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153488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169396</xdr:rowOff>
    </xdr:from>
    <xdr:to>
      <xdr:col>55</xdr:col>
      <xdr:colOff>0</xdr:colOff>
      <xdr:row>95</xdr:row>
      <xdr:rowOff>71743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114246"/>
          <a:ext cx="838200" cy="2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169396</xdr:rowOff>
    </xdr:from>
    <xdr:to>
      <xdr:col>50</xdr:col>
      <xdr:colOff>114300</xdr:colOff>
      <xdr:row>95</xdr:row>
      <xdr:rowOff>64388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114246"/>
          <a:ext cx="889000" cy="23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64388</xdr:rowOff>
    </xdr:from>
    <xdr:to>
      <xdr:col>45</xdr:col>
      <xdr:colOff>177800</xdr:colOff>
      <xdr:row>95</xdr:row>
      <xdr:rowOff>120881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52138"/>
          <a:ext cx="889000" cy="5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120086</xdr:rowOff>
    </xdr:from>
    <xdr:to>
      <xdr:col>41</xdr:col>
      <xdr:colOff>50800</xdr:colOff>
      <xdr:row>95</xdr:row>
      <xdr:rowOff>120881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07836"/>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20943</xdr:rowOff>
    </xdr:from>
    <xdr:to>
      <xdr:col>55</xdr:col>
      <xdr:colOff>50800</xdr:colOff>
      <xdr:row>95</xdr:row>
      <xdr:rowOff>122543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43820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118596</xdr:rowOff>
    </xdr:from>
    <xdr:to>
      <xdr:col>50</xdr:col>
      <xdr:colOff>165100</xdr:colOff>
      <xdr:row>94</xdr:row>
      <xdr:rowOff>48746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0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65273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13588</xdr:rowOff>
    </xdr:from>
    <xdr:to>
      <xdr:col>46</xdr:col>
      <xdr:colOff>38100</xdr:colOff>
      <xdr:row>95</xdr:row>
      <xdr:rowOff>115188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131715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70081</xdr:rowOff>
    </xdr:from>
    <xdr:to>
      <xdr:col>41</xdr:col>
      <xdr:colOff>101600</xdr:colOff>
      <xdr:row>96</xdr:row>
      <xdr:rowOff>231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69286</xdr:rowOff>
    </xdr:from>
    <xdr:to>
      <xdr:col>36</xdr:col>
      <xdr:colOff>165100</xdr:colOff>
      <xdr:row>95</xdr:row>
      <xdr:rowOff>170886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92697</xdr:rowOff>
    </xdr:from>
    <xdr:to>
      <xdr:col>85</xdr:col>
      <xdr:colOff>127000</xdr:colOff>
      <xdr:row>39</xdr:row>
      <xdr:rowOff>93206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9247"/>
          <a:ext cx="8382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89872</xdr:rowOff>
    </xdr:from>
    <xdr:to>
      <xdr:col>81</xdr:col>
      <xdr:colOff>50800</xdr:colOff>
      <xdr:row>39</xdr:row>
      <xdr:rowOff>93206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6422"/>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89872</xdr:rowOff>
    </xdr:from>
    <xdr:to>
      <xdr:col>76</xdr:col>
      <xdr:colOff>114300</xdr:colOff>
      <xdr:row>39</xdr:row>
      <xdr:rowOff>97144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6422"/>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92831</xdr:rowOff>
    </xdr:from>
    <xdr:to>
      <xdr:col>71</xdr:col>
      <xdr:colOff>177800</xdr:colOff>
      <xdr:row>39</xdr:row>
      <xdr:rowOff>97144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9381"/>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41897</xdr:rowOff>
    </xdr:from>
    <xdr:to>
      <xdr:col>85</xdr:col>
      <xdr:colOff>177800</xdr:colOff>
      <xdr:row>39</xdr:row>
      <xdr:rowOff>143497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42406</xdr:rowOff>
    </xdr:from>
    <xdr:to>
      <xdr:col>81</xdr:col>
      <xdr:colOff>101600</xdr:colOff>
      <xdr:row>39</xdr:row>
      <xdr:rowOff>144006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135133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39072</xdr:rowOff>
    </xdr:from>
    <xdr:to>
      <xdr:col>76</xdr:col>
      <xdr:colOff>165100</xdr:colOff>
      <xdr:row>39</xdr:row>
      <xdr:rowOff>140672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131799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46344</xdr:rowOff>
    </xdr:from>
    <xdr:to>
      <xdr:col>72</xdr:col>
      <xdr:colOff>38100</xdr:colOff>
      <xdr:row>39</xdr:row>
      <xdr:rowOff>147944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139071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42031</xdr:rowOff>
    </xdr:from>
    <xdr:to>
      <xdr:col>67</xdr:col>
      <xdr:colOff>101600</xdr:colOff>
      <xdr:row>39</xdr:row>
      <xdr:rowOff>143631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134758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67638</xdr:rowOff>
    </xdr:from>
    <xdr:to>
      <xdr:col>85</xdr:col>
      <xdr:colOff>127000</xdr:colOff>
      <xdr:row>77</xdr:row>
      <xdr:rowOff>74039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6928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67638</xdr:rowOff>
    </xdr:from>
    <xdr:to>
      <xdr:col>81</xdr:col>
      <xdr:colOff>50800</xdr:colOff>
      <xdr:row>77</xdr:row>
      <xdr:rowOff>76650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69288"/>
          <a:ext cx="8890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76650</xdr:rowOff>
    </xdr:from>
    <xdr:to>
      <xdr:col>76</xdr:col>
      <xdr:colOff>114300</xdr:colOff>
      <xdr:row>77</xdr:row>
      <xdr:rowOff>86857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78300"/>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86857</xdr:rowOff>
    </xdr:from>
    <xdr:to>
      <xdr:col>71</xdr:col>
      <xdr:colOff>177800</xdr:colOff>
      <xdr:row>77</xdr:row>
      <xdr:rowOff>91732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88507"/>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23239</xdr:rowOff>
    </xdr:from>
    <xdr:to>
      <xdr:col>85</xdr:col>
      <xdr:colOff>177800</xdr:colOff>
      <xdr:row>77</xdr:row>
      <xdr:rowOff>124839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46116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16838</xdr:rowOff>
    </xdr:from>
    <xdr:to>
      <xdr:col>81</xdr:col>
      <xdr:colOff>101600</xdr:colOff>
      <xdr:row>77</xdr:row>
      <xdr:rowOff>118438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134965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25850</xdr:rowOff>
    </xdr:from>
    <xdr:to>
      <xdr:col>76</xdr:col>
      <xdr:colOff>165100</xdr:colOff>
      <xdr:row>77</xdr:row>
      <xdr:rowOff>127450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143977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0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36057</xdr:rowOff>
    </xdr:from>
    <xdr:to>
      <xdr:col>72</xdr:col>
      <xdr:colOff>38100</xdr:colOff>
      <xdr:row>77</xdr:row>
      <xdr:rowOff>137657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154184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40932</xdr:rowOff>
    </xdr:from>
    <xdr:to>
      <xdr:col>67</xdr:col>
      <xdr:colOff>101600</xdr:colOff>
      <xdr:row>77</xdr:row>
      <xdr:rowOff>142532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159059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1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139250</xdr:rowOff>
    </xdr:from>
    <xdr:to>
      <xdr:col>85</xdr:col>
      <xdr:colOff>127000</xdr:colOff>
      <xdr:row>98</xdr:row>
      <xdr:rowOff>3860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69900"/>
          <a:ext cx="838200" cy="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3860</xdr:rowOff>
    </xdr:from>
    <xdr:to>
      <xdr:col>81</xdr:col>
      <xdr:colOff>50800</xdr:colOff>
      <xdr:row>98</xdr:row>
      <xdr:rowOff>6376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05960"/>
          <a:ext cx="8890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4161</xdr:rowOff>
    </xdr:from>
    <xdr:to>
      <xdr:col>76</xdr:col>
      <xdr:colOff>114300</xdr:colOff>
      <xdr:row>98</xdr:row>
      <xdr:rowOff>6376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06261"/>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4161</xdr:rowOff>
    </xdr:from>
    <xdr:to>
      <xdr:col>71</xdr:col>
      <xdr:colOff>177800</xdr:colOff>
      <xdr:row>98</xdr:row>
      <xdr:rowOff>5666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06261"/>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88450</xdr:rowOff>
    </xdr:from>
    <xdr:to>
      <xdr:col>85</xdr:col>
      <xdr:colOff>177800</xdr:colOff>
      <xdr:row>98</xdr:row>
      <xdr:rowOff>18600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111327</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7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124510</xdr:rowOff>
    </xdr:from>
    <xdr:to>
      <xdr:col>81</xdr:col>
      <xdr:colOff>101600</xdr:colOff>
      <xdr:row>98</xdr:row>
      <xdr:rowOff>54660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71187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3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127026</xdr:rowOff>
    </xdr:from>
    <xdr:to>
      <xdr:col>76</xdr:col>
      <xdr:colOff>165100</xdr:colOff>
      <xdr:row>98</xdr:row>
      <xdr:rowOff>57176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5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73703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3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124811</xdr:rowOff>
    </xdr:from>
    <xdr:to>
      <xdr:col>72</xdr:col>
      <xdr:colOff>38100</xdr:colOff>
      <xdr:row>98</xdr:row>
      <xdr:rowOff>54961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71488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5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126316</xdr:rowOff>
    </xdr:from>
    <xdr:to>
      <xdr:col>67</xdr:col>
      <xdr:colOff>101600</xdr:colOff>
      <xdr:row>98</xdr:row>
      <xdr:rowOff>56466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72993</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3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142378</xdr:rowOff>
    </xdr:from>
    <xdr:to>
      <xdr:col>116</xdr:col>
      <xdr:colOff>63500</xdr:colOff>
      <xdr:row>37</xdr:row>
      <xdr:rowOff>150673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86028"/>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150248</xdr:rowOff>
    </xdr:from>
    <xdr:to>
      <xdr:col>111</xdr:col>
      <xdr:colOff>177800</xdr:colOff>
      <xdr:row>37</xdr:row>
      <xdr:rowOff>150673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93898"/>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66581</xdr:rowOff>
    </xdr:from>
    <xdr:to>
      <xdr:col>107</xdr:col>
      <xdr:colOff>50800</xdr:colOff>
      <xdr:row>37</xdr:row>
      <xdr:rowOff>150248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410231"/>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167883</xdr:rowOff>
    </xdr:from>
    <xdr:to>
      <xdr:col>102</xdr:col>
      <xdr:colOff>114300</xdr:colOff>
      <xdr:row>37</xdr:row>
      <xdr:rowOff>66581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340083"/>
          <a:ext cx="889000" cy="7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91578</xdr:rowOff>
    </xdr:from>
    <xdr:to>
      <xdr:col>116</xdr:col>
      <xdr:colOff>114300</xdr:colOff>
      <xdr:row>38</xdr:row>
      <xdr:rowOff>21727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35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114455</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99873</xdr:rowOff>
    </xdr:from>
    <xdr:to>
      <xdr:col>112</xdr:col>
      <xdr:colOff>38100</xdr:colOff>
      <xdr:row>38</xdr:row>
      <xdr:rowOff>30023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46550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1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99448</xdr:rowOff>
    </xdr:from>
    <xdr:to>
      <xdr:col>107</xdr:col>
      <xdr:colOff>101600</xdr:colOff>
      <xdr:row>38</xdr:row>
      <xdr:rowOff>29598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46125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1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15781</xdr:rowOff>
    </xdr:from>
    <xdr:to>
      <xdr:col>102</xdr:col>
      <xdr:colOff>165100</xdr:colOff>
      <xdr:row>37</xdr:row>
      <xdr:rowOff>117381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133908</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3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117083</xdr:rowOff>
    </xdr:from>
    <xdr:to>
      <xdr:col>98</xdr:col>
      <xdr:colOff>38100</xdr:colOff>
      <xdr:row>37</xdr:row>
      <xdr:rowOff>47233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2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63760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0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157469</xdr:rowOff>
    </xdr:from>
    <xdr:to>
      <xdr:col>116</xdr:col>
      <xdr:colOff>63500</xdr:colOff>
      <xdr:row>58</xdr:row>
      <xdr:rowOff>163437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01569"/>
          <a:ext cx="8382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148882</xdr:rowOff>
    </xdr:from>
    <xdr:to>
      <xdr:col>111</xdr:col>
      <xdr:colOff>177800</xdr:colOff>
      <xdr:row>58</xdr:row>
      <xdr:rowOff>157469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92982"/>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131112</xdr:rowOff>
    </xdr:from>
    <xdr:to>
      <xdr:col>107</xdr:col>
      <xdr:colOff>50800</xdr:colOff>
      <xdr:row>58</xdr:row>
      <xdr:rowOff>148882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5212"/>
          <a:ext cx="889000" cy="1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103627</xdr:rowOff>
    </xdr:from>
    <xdr:to>
      <xdr:col>102</xdr:col>
      <xdr:colOff>114300</xdr:colOff>
      <xdr:row>58</xdr:row>
      <xdr:rowOff>131112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47727"/>
          <a:ext cx="88900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112637</xdr:rowOff>
    </xdr:from>
    <xdr:to>
      <xdr:col>116</xdr:col>
      <xdr:colOff>114300</xdr:colOff>
      <xdr:row>59</xdr:row>
      <xdr:rowOff>42787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106669</xdr:rowOff>
    </xdr:from>
    <xdr:to>
      <xdr:col>112</xdr:col>
      <xdr:colOff>38100</xdr:colOff>
      <xdr:row>59</xdr:row>
      <xdr:rowOff>36819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53346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98082</xdr:rowOff>
    </xdr:from>
    <xdr:to>
      <xdr:col>107</xdr:col>
      <xdr:colOff>101600</xdr:colOff>
      <xdr:row>59</xdr:row>
      <xdr:rowOff>28232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44759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1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80312</xdr:rowOff>
    </xdr:from>
    <xdr:to>
      <xdr:col>102</xdr:col>
      <xdr:colOff>165100</xdr:colOff>
      <xdr:row>59</xdr:row>
      <xdr:rowOff>10462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26989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9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52827</xdr:rowOff>
    </xdr:from>
    <xdr:to>
      <xdr:col>98</xdr:col>
      <xdr:colOff>38100</xdr:colOff>
      <xdr:row>58</xdr:row>
      <xdr:rowOff>154427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170954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63576</xdr:rowOff>
    </xdr:from>
    <xdr:to>
      <xdr:col>116</xdr:col>
      <xdr:colOff>63500</xdr:colOff>
      <xdr:row>75</xdr:row>
      <xdr:rowOff>168675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22326"/>
          <a:ext cx="838200" cy="10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156654</xdr:rowOff>
    </xdr:from>
    <xdr:to>
      <xdr:col>111</xdr:col>
      <xdr:colOff>177800</xdr:colOff>
      <xdr:row>75</xdr:row>
      <xdr:rowOff>168675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015404"/>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127908</xdr:rowOff>
    </xdr:from>
    <xdr:to>
      <xdr:col>107</xdr:col>
      <xdr:colOff>50800</xdr:colOff>
      <xdr:row>75</xdr:row>
      <xdr:rowOff>156654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986658"/>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127908</xdr:rowOff>
    </xdr:from>
    <xdr:to>
      <xdr:col>102</xdr:col>
      <xdr:colOff>114300</xdr:colOff>
      <xdr:row>76</xdr:row>
      <xdr:rowOff>61309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86658"/>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12776</xdr:rowOff>
    </xdr:from>
    <xdr:to>
      <xdr:col>116</xdr:col>
      <xdr:colOff>114300</xdr:colOff>
      <xdr:row>75</xdr:row>
      <xdr:rowOff>114376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162653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4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117875</xdr:rowOff>
    </xdr:from>
    <xdr:to>
      <xdr:col>112</xdr:col>
      <xdr:colOff>38100</xdr:colOff>
      <xdr:row>76</xdr:row>
      <xdr:rowOff>48025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105855</xdr:rowOff>
    </xdr:from>
    <xdr:to>
      <xdr:col>107</xdr:col>
      <xdr:colOff>101600</xdr:colOff>
      <xdr:row>76</xdr:row>
      <xdr:rowOff>36004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646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27131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77108</xdr:rowOff>
    </xdr:from>
    <xdr:to>
      <xdr:col>102</xdr:col>
      <xdr:colOff>165100</xdr:colOff>
      <xdr:row>76</xdr:row>
      <xdr:rowOff>7258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169835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10509</xdr:rowOff>
    </xdr:from>
    <xdr:to>
      <xdr:col>98</xdr:col>
      <xdr:colOff>38100</xdr:colOff>
      <xdr:row>76</xdr:row>
      <xdr:rowOff>112109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103236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市民一人当たりの歳出決算総額は、</a:t>
          </a:r>
          <a:r>
            <a:rPr kumimoji="1" lang="en-US" altLang="ja-JP" sz="1300">
              <a:latin typeface="ＭＳ Ｐゴシック" panose="020B0600070205080204" pitchFamily="50" charset="-128"/>
              <a:ea typeface="ＭＳ Ｐゴシック" panose="020B0600070205080204" pitchFamily="50" charset="-128"/>
            </a:rPr>
            <a:t>1,156,536</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135,727</a:t>
          </a:r>
          <a:r>
            <a:rPr kumimoji="1" lang="ja-JP" altLang="en-US" sz="1300">
              <a:latin typeface="ＭＳ Ｐゴシック" panose="020B0600070205080204" pitchFamily="50" charset="-128"/>
              <a:ea typeface="ＭＳ Ｐゴシック" panose="020B0600070205080204" pitchFamily="50" charset="-128"/>
            </a:rPr>
            <a:t>円増加しました。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生涯学習センターの建設等により、普通建設事業費が増加したほか、企業会計等繰出金も増加しました。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今後も公共施設等の改修や建設に伴い普通建設事業費が増加し、人口の減少により市民一人当たりのコストは上昇していくことが見込まれます。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32,522
32,179
946.76
39,132,095
37,612,857
1,127,794
16,053,443
31,757,429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150178</xdr:rowOff>
    </xdr:from>
    <xdr:to>
      <xdr:col>24</xdr:col>
      <xdr:colOff>63500</xdr:colOff>
      <xdr:row>38</xdr:row>
      <xdr:rowOff>11113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3828"/>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11113</xdr:rowOff>
    </xdr:from>
    <xdr:to>
      <xdr:col>19</xdr:col>
      <xdr:colOff>177800</xdr:colOff>
      <xdr:row>38</xdr:row>
      <xdr:rowOff>40640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26213"/>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9398</xdr:rowOff>
    </xdr:from>
    <xdr:to>
      <xdr:col>15</xdr:col>
      <xdr:colOff>50800</xdr:colOff>
      <xdr:row>38</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449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9398</xdr:rowOff>
    </xdr:from>
    <xdr:to>
      <xdr:col>10</xdr:col>
      <xdr:colOff>114300</xdr:colOff>
      <xdr:row>38</xdr:row>
      <xdr:rowOff>38544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4498"/>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99378</xdr:rowOff>
    </xdr:from>
    <xdr:to>
      <xdr:col>24</xdr:col>
      <xdr:colOff>114300</xdr:colOff>
      <xdr:row>38</xdr:row>
      <xdr:rowOff>29528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77805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131763</xdr:rowOff>
    </xdr:from>
    <xdr:to>
      <xdr:col>20</xdr:col>
      <xdr:colOff>38100</xdr:colOff>
      <xdr:row>38</xdr:row>
      <xdr:rowOff>61913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53040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161290</xdr:rowOff>
    </xdr:from>
    <xdr:to>
      <xdr:col>15</xdr:col>
      <xdr:colOff>101600</xdr:colOff>
      <xdr:row>38</xdr:row>
      <xdr:rowOff>91440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82567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130048</xdr:rowOff>
    </xdr:from>
    <xdr:to>
      <xdr:col>10</xdr:col>
      <xdr:colOff>165100</xdr:colOff>
      <xdr:row>38</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76725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159194</xdr:rowOff>
    </xdr:from>
    <xdr:to>
      <xdr:col>6</xdr:col>
      <xdr:colOff>38100</xdr:colOff>
      <xdr:row>38</xdr:row>
      <xdr:rowOff>89344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105872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22245</xdr:rowOff>
    </xdr:from>
    <xdr:to>
      <xdr:col>24</xdr:col>
      <xdr:colOff>63500</xdr:colOff>
      <xdr:row>57</xdr:row>
      <xdr:rowOff>76746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4895"/>
          <a:ext cx="838200" cy="5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76746</xdr:rowOff>
    </xdr:from>
    <xdr:to>
      <xdr:col>19</xdr:col>
      <xdr:colOff>177800</xdr:colOff>
      <xdr:row>57</xdr:row>
      <xdr:rowOff>98178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9396"/>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98178</xdr:rowOff>
    </xdr:from>
    <xdr:to>
      <xdr:col>15</xdr:col>
      <xdr:colOff>50800</xdr:colOff>
      <xdr:row>57</xdr:row>
      <xdr:rowOff>113357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082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156926</xdr:rowOff>
    </xdr:from>
    <xdr:to>
      <xdr:col>10</xdr:col>
      <xdr:colOff>114300</xdr:colOff>
      <xdr:row>57</xdr:row>
      <xdr:rowOff>113357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8126"/>
          <a:ext cx="889000" cy="1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142895</xdr:rowOff>
    </xdr:from>
    <xdr:to>
      <xdr:col>24</xdr:col>
      <xdr:colOff>114300</xdr:colOff>
      <xdr:row>57</xdr:row>
      <xdr:rowOff>73045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165772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25946</xdr:rowOff>
    </xdr:from>
    <xdr:to>
      <xdr:col>20</xdr:col>
      <xdr:colOff>38100</xdr:colOff>
      <xdr:row>57</xdr:row>
      <xdr:rowOff>127546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144073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47378</xdr:rowOff>
    </xdr:from>
    <xdr:to>
      <xdr:col>15</xdr:col>
      <xdr:colOff>101600</xdr:colOff>
      <xdr:row>57</xdr:row>
      <xdr:rowOff>148978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165505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62557</xdr:rowOff>
    </xdr:from>
    <xdr:to>
      <xdr:col>10</xdr:col>
      <xdr:colOff>165100</xdr:colOff>
      <xdr:row>57</xdr:row>
      <xdr:rowOff>164157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1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106126</xdr:rowOff>
    </xdr:from>
    <xdr:to>
      <xdr:col>6</xdr:col>
      <xdr:colOff>38100</xdr:colOff>
      <xdr:row>57</xdr:row>
      <xdr:rowOff>36276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52803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22935</xdr:rowOff>
    </xdr:from>
    <xdr:to>
      <xdr:col>24</xdr:col>
      <xdr:colOff>63500</xdr:colOff>
      <xdr:row>77</xdr:row>
      <xdr:rowOff>70483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4585"/>
          <a:ext cx="8382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70483</xdr:rowOff>
    </xdr:from>
    <xdr:to>
      <xdr:col>19</xdr:col>
      <xdr:colOff>177800</xdr:colOff>
      <xdr:row>77</xdr:row>
      <xdr:rowOff>106733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2133"/>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102239</xdr:rowOff>
    </xdr:from>
    <xdr:to>
      <xdr:col>15</xdr:col>
      <xdr:colOff>50800</xdr:colOff>
      <xdr:row>77</xdr:row>
      <xdr:rowOff>106733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3889"/>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102239</xdr:rowOff>
    </xdr:from>
    <xdr:to>
      <xdr:col>10</xdr:col>
      <xdr:colOff>114300</xdr:colOff>
      <xdr:row>78</xdr:row>
      <xdr:rowOff>34956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3889"/>
          <a:ext cx="889000" cy="10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143585</xdr:rowOff>
    </xdr:from>
    <xdr:to>
      <xdr:col>24</xdr:col>
      <xdr:colOff>114300</xdr:colOff>
      <xdr:row>77</xdr:row>
      <xdr:rowOff>73735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122012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19683</xdr:rowOff>
    </xdr:from>
    <xdr:to>
      <xdr:col>20</xdr:col>
      <xdr:colOff>38100</xdr:colOff>
      <xdr:row>77</xdr:row>
      <xdr:rowOff>121283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112410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55933</xdr:rowOff>
    </xdr:from>
    <xdr:to>
      <xdr:col>15</xdr:col>
      <xdr:colOff>101600</xdr:colOff>
      <xdr:row>77</xdr:row>
      <xdr:rowOff>157533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148660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51439</xdr:rowOff>
    </xdr:from>
    <xdr:to>
      <xdr:col>10</xdr:col>
      <xdr:colOff>165100</xdr:colOff>
      <xdr:row>77</xdr:row>
      <xdr:rowOff>153039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144166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155606</xdr:rowOff>
    </xdr:from>
    <xdr:to>
      <xdr:col>6</xdr:col>
      <xdr:colOff>38100</xdr:colOff>
      <xdr:row>78</xdr:row>
      <xdr:rowOff>85756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76883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65174</xdr:rowOff>
    </xdr:from>
    <xdr:to>
      <xdr:col>24</xdr:col>
      <xdr:colOff>63500</xdr:colOff>
      <xdr:row>99</xdr:row>
      <xdr:rowOff>67918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3872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67918</xdr:rowOff>
    </xdr:from>
    <xdr:to>
      <xdr:col>19</xdr:col>
      <xdr:colOff>177800</xdr:colOff>
      <xdr:row>99</xdr:row>
      <xdr:rowOff>71075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1468"/>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71075</xdr:rowOff>
    </xdr:from>
    <xdr:to>
      <xdr:col>15</xdr:col>
      <xdr:colOff>50800</xdr:colOff>
      <xdr:row>99</xdr:row>
      <xdr:rowOff>72382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62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72382</xdr:rowOff>
    </xdr:from>
    <xdr:to>
      <xdr:col>10</xdr:col>
      <xdr:colOff>114300</xdr:colOff>
      <xdr:row>99</xdr:row>
      <xdr:rowOff>75256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593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14374</xdr:rowOff>
    </xdr:from>
    <xdr:to>
      <xdr:col>24</xdr:col>
      <xdr:colOff>114300</xdr:colOff>
      <xdr:row>99</xdr:row>
      <xdr:rowOff>115974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8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145201</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17118</xdr:rowOff>
    </xdr:from>
    <xdr:to>
      <xdr:col>20</xdr:col>
      <xdr:colOff>38100</xdr:colOff>
      <xdr:row>99</xdr:row>
      <xdr:rowOff>118718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135245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20275</xdr:rowOff>
    </xdr:from>
    <xdr:to>
      <xdr:col>15</xdr:col>
      <xdr:colOff>101600</xdr:colOff>
      <xdr:row>99</xdr:row>
      <xdr:rowOff>121875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138402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21582</xdr:rowOff>
    </xdr:from>
    <xdr:to>
      <xdr:col>10</xdr:col>
      <xdr:colOff>165100</xdr:colOff>
      <xdr:row>99</xdr:row>
      <xdr:rowOff>123182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24456</xdr:rowOff>
    </xdr:from>
    <xdr:to>
      <xdr:col>6</xdr:col>
      <xdr:colOff>38100</xdr:colOff>
      <xdr:row>99</xdr:row>
      <xdr:rowOff>126056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142583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89408</xdr:rowOff>
    </xdr:from>
    <xdr:to>
      <xdr:col>55</xdr:col>
      <xdr:colOff>0</xdr:colOff>
      <xdr:row>33</xdr:row>
      <xdr:rowOff>39443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575808"/>
          <a:ext cx="8382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39443</xdr:rowOff>
    </xdr:from>
    <xdr:to>
      <xdr:col>50</xdr:col>
      <xdr:colOff>114300</xdr:colOff>
      <xdr:row>33</xdr:row>
      <xdr:rowOff>160927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697293"/>
          <a:ext cx="889000" cy="1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160927</xdr:rowOff>
    </xdr:from>
    <xdr:to>
      <xdr:col>45</xdr:col>
      <xdr:colOff>177800</xdr:colOff>
      <xdr:row>35</xdr:row>
      <xdr:rowOff>7765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818777"/>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7765</xdr:rowOff>
    </xdr:from>
    <xdr:to>
      <xdr:col>41</xdr:col>
      <xdr:colOff>50800</xdr:colOff>
      <xdr:row>35</xdr:row>
      <xdr:rowOff>87122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008515"/>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38608</xdr:rowOff>
    </xdr:from>
    <xdr:to>
      <xdr:col>55</xdr:col>
      <xdr:colOff>50800</xdr:colOff>
      <xdr:row>32</xdr:row>
      <xdr:rowOff>140208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61485</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37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160093</xdr:rowOff>
    </xdr:from>
    <xdr:to>
      <xdr:col>50</xdr:col>
      <xdr:colOff>165100</xdr:colOff>
      <xdr:row>33</xdr:row>
      <xdr:rowOff>90243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6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106770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42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110127</xdr:rowOff>
    </xdr:from>
    <xdr:to>
      <xdr:col>46</xdr:col>
      <xdr:colOff>38100</xdr:colOff>
      <xdr:row>34</xdr:row>
      <xdr:rowOff>40277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7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56804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54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128415</xdr:rowOff>
    </xdr:from>
    <xdr:to>
      <xdr:col>41</xdr:col>
      <xdr:colOff>101600</xdr:colOff>
      <xdr:row>35</xdr:row>
      <xdr:rowOff>58565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75092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3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36322</xdr:rowOff>
    </xdr:from>
    <xdr:to>
      <xdr:col>36</xdr:col>
      <xdr:colOff>165100</xdr:colOff>
      <xdr:row>35</xdr:row>
      <xdr:rowOff>137922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154449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94894</xdr:rowOff>
    </xdr:from>
    <xdr:to>
      <xdr:col>55</xdr:col>
      <xdr:colOff>0</xdr:colOff>
      <xdr:row>55</xdr:row>
      <xdr:rowOff>138836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24644"/>
          <a:ext cx="8382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94894</xdr:rowOff>
    </xdr:from>
    <xdr:to>
      <xdr:col>50</xdr:col>
      <xdr:colOff>114300</xdr:colOff>
      <xdr:row>56</xdr:row>
      <xdr:rowOff>22504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24644"/>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22504</xdr:rowOff>
    </xdr:from>
    <xdr:to>
      <xdr:col>45</xdr:col>
      <xdr:colOff>177800</xdr:colOff>
      <xdr:row>56</xdr:row>
      <xdr:rowOff>36373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23704"/>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36373</xdr:rowOff>
    </xdr:from>
    <xdr:to>
      <xdr:col>41</xdr:col>
      <xdr:colOff>50800</xdr:colOff>
      <xdr:row>56</xdr:row>
      <xdr:rowOff>126619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37573"/>
          <a:ext cx="889000" cy="9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88036</xdr:rowOff>
    </xdr:from>
    <xdr:to>
      <xdr:col>55</xdr:col>
      <xdr:colOff>50800</xdr:colOff>
      <xdr:row>56</xdr:row>
      <xdr:rowOff>18186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110913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6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44094</xdr:rowOff>
    </xdr:from>
    <xdr:to>
      <xdr:col>50</xdr:col>
      <xdr:colOff>165100</xdr:colOff>
      <xdr:row>55</xdr:row>
      <xdr:rowOff>145694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162221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4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143154</xdr:rowOff>
    </xdr:from>
    <xdr:to>
      <xdr:col>46</xdr:col>
      <xdr:colOff>38100</xdr:colOff>
      <xdr:row>56</xdr:row>
      <xdr:rowOff>73304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89831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157023</xdr:rowOff>
    </xdr:from>
    <xdr:to>
      <xdr:col>41</xdr:col>
      <xdr:colOff>101600</xdr:colOff>
      <xdr:row>56</xdr:row>
      <xdr:rowOff>87173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103700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6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75819</xdr:rowOff>
    </xdr:from>
    <xdr:to>
      <xdr:col>36</xdr:col>
      <xdr:colOff>165100</xdr:colOff>
      <xdr:row>57</xdr:row>
      <xdr:rowOff>5969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168546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27938</xdr:rowOff>
    </xdr:from>
    <xdr:to>
      <xdr:col>55</xdr:col>
      <xdr:colOff>0</xdr:colOff>
      <xdr:row>77</xdr:row>
      <xdr:rowOff>36094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29588"/>
          <a:ext cx="838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27938</xdr:rowOff>
    </xdr:from>
    <xdr:to>
      <xdr:col>50</xdr:col>
      <xdr:colOff>114300</xdr:colOff>
      <xdr:row>77</xdr:row>
      <xdr:rowOff>52896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29588"/>
          <a:ext cx="8890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39281</xdr:rowOff>
    </xdr:from>
    <xdr:to>
      <xdr:col>45</xdr:col>
      <xdr:colOff>177800</xdr:colOff>
      <xdr:row>77</xdr:row>
      <xdr:rowOff>52896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40931"/>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39281</xdr:rowOff>
    </xdr:from>
    <xdr:to>
      <xdr:col>41</xdr:col>
      <xdr:colOff>50800</xdr:colOff>
      <xdr:row>77</xdr:row>
      <xdr:rowOff>72034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40931"/>
          <a:ext cx="889000" cy="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156744</xdr:rowOff>
    </xdr:from>
    <xdr:to>
      <xdr:col>55</xdr:col>
      <xdr:colOff>50800</xdr:colOff>
      <xdr:row>77</xdr:row>
      <xdr:rowOff>86894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8171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3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148588</xdr:rowOff>
    </xdr:from>
    <xdr:to>
      <xdr:col>50</xdr:col>
      <xdr:colOff>165100</xdr:colOff>
      <xdr:row>77</xdr:row>
      <xdr:rowOff>78738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95265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5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2096</xdr:rowOff>
    </xdr:from>
    <xdr:to>
      <xdr:col>46</xdr:col>
      <xdr:colOff>38100</xdr:colOff>
      <xdr:row>77</xdr:row>
      <xdr:rowOff>103696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120223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159931</xdr:rowOff>
    </xdr:from>
    <xdr:to>
      <xdr:col>41</xdr:col>
      <xdr:colOff>101600</xdr:colOff>
      <xdr:row>77</xdr:row>
      <xdr:rowOff>90081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106608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21234</xdr:rowOff>
    </xdr:from>
    <xdr:to>
      <xdr:col>36</xdr:col>
      <xdr:colOff>165100</xdr:colOff>
      <xdr:row>77</xdr:row>
      <xdr:rowOff>122834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139361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161257</xdr:rowOff>
    </xdr:from>
    <xdr:to>
      <xdr:col>55</xdr:col>
      <xdr:colOff>0</xdr:colOff>
      <xdr:row>93</xdr:row>
      <xdr:rowOff>145827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34657"/>
          <a:ext cx="838200" cy="1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39794</xdr:rowOff>
    </xdr:from>
    <xdr:to>
      <xdr:col>50</xdr:col>
      <xdr:colOff>114300</xdr:colOff>
      <xdr:row>93</xdr:row>
      <xdr:rowOff>145827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5984644"/>
          <a:ext cx="889000" cy="10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39794</xdr:rowOff>
    </xdr:from>
    <xdr:to>
      <xdr:col>45</xdr:col>
      <xdr:colOff>177800</xdr:colOff>
      <xdr:row>93</xdr:row>
      <xdr:rowOff>47011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984644"/>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47011</xdr:rowOff>
    </xdr:from>
    <xdr:to>
      <xdr:col>41</xdr:col>
      <xdr:colOff>50800</xdr:colOff>
      <xdr:row>93</xdr:row>
      <xdr:rowOff>106995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991861"/>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110457</xdr:rowOff>
    </xdr:from>
    <xdr:to>
      <xdr:col>55</xdr:col>
      <xdr:colOff>50800</xdr:colOff>
      <xdr:row>93</xdr:row>
      <xdr:rowOff>40607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8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133334</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95027</xdr:rowOff>
    </xdr:from>
    <xdr:to>
      <xdr:col>50</xdr:col>
      <xdr:colOff>165100</xdr:colOff>
      <xdr:row>94</xdr:row>
      <xdr:rowOff>25177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41704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1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160444</xdr:rowOff>
    </xdr:from>
    <xdr:to>
      <xdr:col>46</xdr:col>
      <xdr:colOff>38100</xdr:colOff>
      <xdr:row>93</xdr:row>
      <xdr:rowOff>90594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107121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70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167661</xdr:rowOff>
    </xdr:from>
    <xdr:to>
      <xdr:col>41</xdr:col>
      <xdr:colOff>101600</xdr:colOff>
      <xdr:row>93</xdr:row>
      <xdr:rowOff>97811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9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114338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71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56195</xdr:rowOff>
    </xdr:from>
    <xdr:to>
      <xdr:col>36</xdr:col>
      <xdr:colOff>165100</xdr:colOff>
      <xdr:row>93</xdr:row>
      <xdr:rowOff>157795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2872</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77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56633</xdr:rowOff>
    </xdr:from>
    <xdr:to>
      <xdr:col>85</xdr:col>
      <xdr:colOff>127000</xdr:colOff>
      <xdr:row>37</xdr:row>
      <xdr:rowOff>60190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00283"/>
          <a:ext cx="8382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56633</xdr:rowOff>
    </xdr:from>
    <xdr:to>
      <xdr:col>81</xdr:col>
      <xdr:colOff>50800</xdr:colOff>
      <xdr:row>37</xdr:row>
      <xdr:rowOff>87565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00283"/>
          <a:ext cx="889000" cy="3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73992</xdr:rowOff>
    </xdr:from>
    <xdr:to>
      <xdr:col>76</xdr:col>
      <xdr:colOff>114300</xdr:colOff>
      <xdr:row>37</xdr:row>
      <xdr:rowOff>87565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17642"/>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73992</xdr:rowOff>
    </xdr:from>
    <xdr:to>
      <xdr:col>71</xdr:col>
      <xdr:colOff>177800</xdr:colOff>
      <xdr:row>37</xdr:row>
      <xdr:rowOff>76292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17642"/>
          <a:ext cx="8890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9390</xdr:rowOff>
    </xdr:from>
    <xdr:to>
      <xdr:col>85</xdr:col>
      <xdr:colOff>177800</xdr:colOff>
      <xdr:row>37</xdr:row>
      <xdr:rowOff>110990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159267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5833</xdr:rowOff>
    </xdr:from>
    <xdr:to>
      <xdr:col>81</xdr:col>
      <xdr:colOff>101600</xdr:colOff>
      <xdr:row>37</xdr:row>
      <xdr:rowOff>107433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123960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2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36765</xdr:rowOff>
    </xdr:from>
    <xdr:to>
      <xdr:col>76</xdr:col>
      <xdr:colOff>165100</xdr:colOff>
      <xdr:row>37</xdr:row>
      <xdr:rowOff>138365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154892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23192</xdr:rowOff>
    </xdr:from>
    <xdr:to>
      <xdr:col>72</xdr:col>
      <xdr:colOff>38100</xdr:colOff>
      <xdr:row>37</xdr:row>
      <xdr:rowOff>124792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141319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25492</xdr:rowOff>
    </xdr:from>
    <xdr:to>
      <xdr:col>67</xdr:col>
      <xdr:colOff>101600</xdr:colOff>
      <xdr:row>37</xdr:row>
      <xdr:rowOff>127092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143619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143053</xdr:rowOff>
    </xdr:from>
    <xdr:to>
      <xdr:col>85</xdr:col>
      <xdr:colOff>127000</xdr:colOff>
      <xdr:row>55</xdr:row>
      <xdr:rowOff>62814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058453"/>
          <a:ext cx="838200" cy="4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62814</xdr:rowOff>
    </xdr:from>
    <xdr:to>
      <xdr:col>81</xdr:col>
      <xdr:colOff>50800</xdr:colOff>
      <xdr:row>55</xdr:row>
      <xdr:rowOff>100671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92564"/>
          <a:ext cx="889000" cy="3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100671</xdr:rowOff>
    </xdr:from>
    <xdr:to>
      <xdr:col>76</xdr:col>
      <xdr:colOff>114300</xdr:colOff>
      <xdr:row>55</xdr:row>
      <xdr:rowOff>110805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3042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96091</xdr:rowOff>
    </xdr:from>
    <xdr:to>
      <xdr:col>71</xdr:col>
      <xdr:colOff>177800</xdr:colOff>
      <xdr:row>55</xdr:row>
      <xdr:rowOff>110805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25841"/>
          <a:ext cx="889000" cy="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92253</xdr:rowOff>
    </xdr:from>
    <xdr:to>
      <xdr:col>85</xdr:col>
      <xdr:colOff>177800</xdr:colOff>
      <xdr:row>53</xdr:row>
      <xdr:rowOff>22403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115130</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85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12014</xdr:rowOff>
    </xdr:from>
    <xdr:to>
      <xdr:col>81</xdr:col>
      <xdr:colOff>101600</xdr:colOff>
      <xdr:row>55</xdr:row>
      <xdr:rowOff>113614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130141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1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49871</xdr:rowOff>
    </xdr:from>
    <xdr:to>
      <xdr:col>76</xdr:col>
      <xdr:colOff>165100</xdr:colOff>
      <xdr:row>55</xdr:row>
      <xdr:rowOff>151471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7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60005</xdr:rowOff>
    </xdr:from>
    <xdr:to>
      <xdr:col>72</xdr:col>
      <xdr:colOff>38100</xdr:colOff>
      <xdr:row>55</xdr:row>
      <xdr:rowOff>161605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45291</xdr:rowOff>
    </xdr:from>
    <xdr:to>
      <xdr:col>67</xdr:col>
      <xdr:colOff>101600</xdr:colOff>
      <xdr:row>55</xdr:row>
      <xdr:rowOff>146891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163418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5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92697</xdr:rowOff>
    </xdr:from>
    <xdr:to>
      <xdr:col>85</xdr:col>
      <xdr:colOff>127000</xdr:colOff>
      <xdr:row>79</xdr:row>
      <xdr:rowOff>93207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7247"/>
          <a:ext cx="8382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89872</xdr:rowOff>
    </xdr:from>
    <xdr:to>
      <xdr:col>81</xdr:col>
      <xdr:colOff>50800</xdr:colOff>
      <xdr:row>79</xdr:row>
      <xdr:rowOff>93207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4422"/>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89872</xdr:rowOff>
    </xdr:from>
    <xdr:to>
      <xdr:col>76</xdr:col>
      <xdr:colOff>114300</xdr:colOff>
      <xdr:row>79</xdr:row>
      <xdr:rowOff>97144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4422"/>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92830</xdr:rowOff>
    </xdr:from>
    <xdr:to>
      <xdr:col>71</xdr:col>
      <xdr:colOff>177800</xdr:colOff>
      <xdr:row>79</xdr:row>
      <xdr:rowOff>97144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7380"/>
          <a:ext cx="8890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41897</xdr:rowOff>
    </xdr:from>
    <xdr:to>
      <xdr:col>85</xdr:col>
      <xdr:colOff>177800</xdr:colOff>
      <xdr:row>79</xdr:row>
      <xdr:rowOff>143497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42407</xdr:rowOff>
    </xdr:from>
    <xdr:to>
      <xdr:col>81</xdr:col>
      <xdr:colOff>101600</xdr:colOff>
      <xdr:row>79</xdr:row>
      <xdr:rowOff>144007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135134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39072</xdr:rowOff>
    </xdr:from>
    <xdr:to>
      <xdr:col>76</xdr:col>
      <xdr:colOff>165100</xdr:colOff>
      <xdr:row>79</xdr:row>
      <xdr:rowOff>140672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131799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46344</xdr:rowOff>
    </xdr:from>
    <xdr:to>
      <xdr:col>72</xdr:col>
      <xdr:colOff>38100</xdr:colOff>
      <xdr:row>79</xdr:row>
      <xdr:rowOff>147944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139071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42030</xdr:rowOff>
    </xdr:from>
    <xdr:to>
      <xdr:col>67</xdr:col>
      <xdr:colOff>101600</xdr:colOff>
      <xdr:row>79</xdr:row>
      <xdr:rowOff>143630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134757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67638</xdr:rowOff>
    </xdr:from>
    <xdr:to>
      <xdr:col>85</xdr:col>
      <xdr:colOff>127000</xdr:colOff>
      <xdr:row>97</xdr:row>
      <xdr:rowOff>74039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9828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67638</xdr:rowOff>
    </xdr:from>
    <xdr:to>
      <xdr:col>81</xdr:col>
      <xdr:colOff>50800</xdr:colOff>
      <xdr:row>97</xdr:row>
      <xdr:rowOff>76650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98288"/>
          <a:ext cx="8890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76650</xdr:rowOff>
    </xdr:from>
    <xdr:to>
      <xdr:col>76</xdr:col>
      <xdr:colOff>114300</xdr:colOff>
      <xdr:row>97</xdr:row>
      <xdr:rowOff>86857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07300"/>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86857</xdr:rowOff>
    </xdr:from>
    <xdr:to>
      <xdr:col>71</xdr:col>
      <xdr:colOff>177800</xdr:colOff>
      <xdr:row>97</xdr:row>
      <xdr:rowOff>91732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17507"/>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23239</xdr:rowOff>
    </xdr:from>
    <xdr:to>
      <xdr:col>85</xdr:col>
      <xdr:colOff>177800</xdr:colOff>
      <xdr:row>97</xdr:row>
      <xdr:rowOff>124839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46116</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16838</xdr:rowOff>
    </xdr:from>
    <xdr:to>
      <xdr:col>81</xdr:col>
      <xdr:colOff>101600</xdr:colOff>
      <xdr:row>97</xdr:row>
      <xdr:rowOff>118438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134965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2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25850</xdr:rowOff>
    </xdr:from>
    <xdr:to>
      <xdr:col>76</xdr:col>
      <xdr:colOff>165100</xdr:colOff>
      <xdr:row>97</xdr:row>
      <xdr:rowOff>127450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143977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3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36057</xdr:rowOff>
    </xdr:from>
    <xdr:to>
      <xdr:col>72</xdr:col>
      <xdr:colOff>38100</xdr:colOff>
      <xdr:row>97</xdr:row>
      <xdr:rowOff>137657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40932</xdr:rowOff>
    </xdr:from>
    <xdr:to>
      <xdr:col>67</xdr:col>
      <xdr:colOff>101600</xdr:colOff>
      <xdr:row>97</xdr:row>
      <xdr:rowOff>142532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159059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目的別歳出での市民一人当たりのコストは、土木費において、多雪により除雪関連経費が増加し</a:t>
          </a:r>
          <a:r>
            <a:rPr kumimoji="1" lang="en-US" altLang="ja-JP" sz="1300">
              <a:latin typeface="ＭＳ Ｐゴシック" panose="020B0600070205080204" pitchFamily="50" charset="-128"/>
              <a:ea typeface="ＭＳ Ｐゴシック" panose="020B0600070205080204" pitchFamily="50" charset="-128"/>
            </a:rPr>
            <a:t>142,171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20,475</a:t>
          </a:r>
          <a:r>
            <a:rPr kumimoji="1" lang="ja-JP" altLang="en-US" sz="1300">
              <a:latin typeface="ＭＳ Ｐゴシック" panose="020B0600070205080204" pitchFamily="50" charset="-128"/>
              <a:ea typeface="ＭＳ Ｐゴシック" panose="020B0600070205080204" pitchFamily="50" charset="-128"/>
            </a:rPr>
            <a:t>円増加となりました。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教育費において、生涯学習センター建設等により増加し</a:t>
          </a:r>
          <a:r>
            <a:rPr kumimoji="1" lang="en-US" altLang="ja-JP" sz="1300">
              <a:latin typeface="ＭＳ Ｐゴシック" panose="020B0600070205080204" pitchFamily="50" charset="-128"/>
              <a:ea typeface="ＭＳ Ｐゴシック" panose="020B0600070205080204" pitchFamily="50" charset="-128"/>
            </a:rPr>
            <a:t>144,560</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56,970</a:t>
          </a:r>
          <a:r>
            <a:rPr kumimoji="1" lang="ja-JP" altLang="en-US" sz="1300">
              <a:latin typeface="ＭＳ Ｐゴシック" panose="020B0600070205080204" pitchFamily="50" charset="-128"/>
              <a:ea typeface="ＭＳ Ｐゴシック" panose="020B0600070205080204" pitchFamily="50" charset="-128"/>
            </a:rPr>
            <a:t>円増加となりました。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今後、さらに大型建設事業の実施に係る市債の発行額が増加し、公債費において一人当たりのコストについても増加が見込まれます。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 </a:t>
          </a:r>
          <a:r>
            <a:rPr kumimoji="1" lang="en-US" altLang="ja-JP" sz="1400">
              <a:latin typeface="ＭＳ ゴシック" pitchFamily="49" charset="-128"/>
              <a:ea typeface="ＭＳ ゴシック" pitchFamily="49" charset="-128"/>
            </a:rPr>
            <a:t>11 </a:t>
          </a:r>
          <a:r>
            <a:rPr kumimoji="1" lang="ja-JP" altLang="en-US" sz="1400">
              <a:latin typeface="ＭＳ ゴシック" pitchFamily="49" charset="-128"/>
              <a:ea typeface="ＭＳ ゴシック" pitchFamily="49" charset="-128"/>
            </a:rPr>
            <a:t>億 </a:t>
          </a:r>
          <a:r>
            <a:rPr kumimoji="1" lang="en-US" altLang="ja-JP" sz="1400">
              <a:latin typeface="ＭＳ ゴシック" pitchFamily="49" charset="-128"/>
              <a:ea typeface="ＭＳ ゴシック" pitchFamily="49" charset="-128"/>
            </a:rPr>
            <a:t>2,779 </a:t>
          </a:r>
          <a:r>
            <a:rPr kumimoji="1" lang="ja-JP" altLang="en-US" sz="1400">
              <a:latin typeface="ＭＳ ゴシック" pitchFamily="49" charset="-128"/>
              <a:ea typeface="ＭＳ ゴシック" pitchFamily="49" charset="-128"/>
            </a:rPr>
            <a:t>万 </a:t>
          </a:r>
          <a:r>
            <a:rPr kumimoji="1" lang="en-US" altLang="ja-JP" sz="1400">
              <a:latin typeface="ＭＳ ゴシック" pitchFamily="49" charset="-128"/>
              <a:ea typeface="ＭＳ ゴシック" pitchFamily="49" charset="-128"/>
            </a:rPr>
            <a:t>4 </a:t>
          </a:r>
          <a:r>
            <a:rPr kumimoji="1" lang="ja-JP" altLang="en-US" sz="1400">
              <a:latin typeface="ＭＳ ゴシック" pitchFamily="49" charset="-128"/>
              <a:ea typeface="ＭＳ ゴシック" pitchFamily="49" charset="-128"/>
            </a:rPr>
            <a:t>千円から、前年度の実質収支 </a:t>
          </a:r>
          <a:r>
            <a:rPr kumimoji="1" lang="en-US" altLang="ja-JP" sz="1400">
              <a:latin typeface="ＭＳ ゴシック" pitchFamily="49" charset="-128"/>
              <a:ea typeface="ＭＳ ゴシック" pitchFamily="49" charset="-128"/>
            </a:rPr>
            <a:t>11 </a:t>
          </a:r>
          <a:r>
            <a:rPr kumimoji="1" lang="ja-JP" altLang="en-US" sz="1400">
              <a:latin typeface="ＭＳ ゴシック" pitchFamily="49" charset="-128"/>
              <a:ea typeface="ＭＳ ゴシック" pitchFamily="49" charset="-128"/>
            </a:rPr>
            <a:t>億 </a:t>
          </a:r>
          <a:r>
            <a:rPr kumimoji="1" lang="en-US" altLang="ja-JP" sz="1400">
              <a:latin typeface="ＭＳ ゴシック" pitchFamily="49" charset="-128"/>
              <a:ea typeface="ＭＳ ゴシック" pitchFamily="49" charset="-128"/>
            </a:rPr>
            <a:t>669 </a:t>
          </a:r>
          <a:r>
            <a:rPr kumimoji="1" lang="ja-JP" altLang="en-US" sz="1400">
              <a:latin typeface="ＭＳ ゴシック" pitchFamily="49" charset="-128"/>
              <a:ea typeface="ＭＳ ゴシック" pitchFamily="49" charset="-128"/>
            </a:rPr>
            <a:t>万 </a:t>
          </a:r>
          <a:r>
            <a:rPr kumimoji="1" lang="en-US" altLang="ja-JP" sz="1400">
              <a:latin typeface="ＭＳ ゴシック" pitchFamily="49" charset="-128"/>
              <a:ea typeface="ＭＳ ゴシック" pitchFamily="49" charset="-128"/>
            </a:rPr>
            <a:t>8 </a:t>
          </a:r>
          <a:r>
            <a:rPr kumimoji="1" lang="ja-JP" altLang="en-US" sz="1400">
              <a:latin typeface="ＭＳ ゴシック" pitchFamily="49" charset="-128"/>
              <a:ea typeface="ＭＳ ゴシック" pitchFamily="49" charset="-128"/>
            </a:rPr>
            <a:t>千円を差し引いた単年度収支は、</a:t>
          </a:r>
          <a:r>
            <a:rPr kumimoji="1" lang="en-US" altLang="ja-JP" sz="1400">
              <a:latin typeface="ＭＳ ゴシック" pitchFamily="49" charset="-128"/>
              <a:ea typeface="ＭＳ ゴシック" pitchFamily="49" charset="-128"/>
            </a:rPr>
            <a:t>2,109 </a:t>
          </a:r>
          <a:r>
            <a:rPr kumimoji="1" lang="ja-JP" altLang="en-US" sz="1400">
              <a:latin typeface="ＭＳ ゴシック" pitchFamily="49" charset="-128"/>
              <a:ea typeface="ＭＳ ゴシック" pitchFamily="49" charset="-128"/>
            </a:rPr>
            <a:t>万 </a:t>
          </a:r>
          <a:r>
            <a:rPr kumimoji="1" lang="en-US" altLang="ja-JP" sz="1400">
              <a:latin typeface="ＭＳ ゴシック" pitchFamily="49" charset="-128"/>
              <a:ea typeface="ＭＳ ゴシック" pitchFamily="49" charset="-128"/>
            </a:rPr>
            <a:t>6 </a:t>
          </a:r>
          <a:r>
            <a:rPr kumimoji="1" lang="ja-JP" altLang="en-US" sz="1400">
              <a:latin typeface="ＭＳ ゴシック" pitchFamily="49" charset="-128"/>
              <a:ea typeface="ＭＳ ゴシック" pitchFamily="49" charset="-128"/>
            </a:rPr>
            <a:t>千円の黒字となり、前年度よりマイナス</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3,334</a:t>
          </a:r>
          <a:r>
            <a:rPr kumimoji="1" lang="ja-JP" altLang="en-US" sz="1400">
              <a:latin typeface="ＭＳ ゴシック" pitchFamily="49" charset="-128"/>
              <a:ea typeface="ＭＳ ゴシック" pitchFamily="49" charset="-128"/>
            </a:rPr>
            <a:t>万円となりました。</a:t>
          </a:r>
        </a:p>
        <a:p>
          <a:r>
            <a:rPr kumimoji="1" lang="ja-JP" altLang="en-US" sz="1400">
              <a:latin typeface="ＭＳ ゴシック" pitchFamily="49" charset="-128"/>
              <a:ea typeface="ＭＳ ゴシック" pitchFamily="49" charset="-128"/>
            </a:rPr>
            <a:t>　予算総額の財源調整により取崩を行っていますが、余剰金が見込まれる場合は、今後の財政需要や財政状況等を勘案し、公共施設整備等基金などへの積立てを検討しましたが、一般財源の不足が見込まれたため積立ては行いませんで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一般会計、企業会計及び特別会計等を加えた連結実質赤字比率は、別々の会計の黒字・赤字の状況を合算することで、魚沼市全体の財政運営の現状を分かりやすく示すものです。</a:t>
          </a:r>
        </a:p>
        <a:p>
          <a:r>
            <a:rPr kumimoji="1" lang="ja-JP" altLang="en-US" sz="1400">
              <a:latin typeface="ＭＳ ゴシック" pitchFamily="49" charset="-128"/>
              <a:ea typeface="ＭＳ ゴシック" pitchFamily="49" charset="-128"/>
            </a:rPr>
            <a:t>　全会計とも黒字となっており、現状においては健全な財政状況といえます。</a:t>
          </a:r>
        </a:p>
        <a:p>
          <a:r>
            <a:rPr kumimoji="1" lang="ja-JP" altLang="en-US" sz="1400">
              <a:latin typeface="ＭＳ ゴシック" pitchFamily="49" charset="-128"/>
              <a:ea typeface="ＭＳ ゴシック" pitchFamily="49" charset="-128"/>
            </a:rPr>
            <a:t>　下水道事業会計・水道事業会計では、人口減少に伴う使用料収入の減少や物価高騰等による動力費の高止まりが影響し黒字額が減少しています。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39132095</v>
      </c>
      <c r="BO4" s="371"/>
      <c r="BP4" s="371"/>
      <c r="BQ4" s="371"/>
      <c r="BR4" s="371"/>
      <c r="BS4" s="371"/>
      <c r="BT4" s="371"/>
      <c r="BU4" s="372"/>
      <c r="BV4" s="370">
        <v>35114577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6.9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37612857</v>
      </c>
      <c r="BO5" s="408"/>
      <c r="BP5" s="408"/>
      <c r="BQ5" s="408"/>
      <c r="BR5" s="408"/>
      <c r="BS5" s="408"/>
      <c r="BT5" s="408"/>
      <c r="BU5" s="409"/>
      <c r="BV5" s="407">
        <v>33838800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92.8</v>
      </c>
      <c r="CU5" s="405"/>
      <c r="CV5" s="405"/>
      <c r="CW5" s="405"/>
      <c r="CX5" s="405"/>
      <c r="CY5" s="405"/>
      <c r="CZ5" s="405"/>
      <c r="DA5" s="406"/>
      <c r="DB5" s="404">
        <v>91.4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1519238</v>
      </c>
      <c r="BO6" s="408"/>
      <c r="BP6" s="408"/>
      <c r="BQ6" s="408"/>
      <c r="BR6" s="408"/>
      <c r="BS6" s="408"/>
      <c r="BT6" s="408"/>
      <c r="BU6" s="409"/>
      <c r="BV6" s="407">
        <v>1275777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91.8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391444</v>
      </c>
      <c r="BO7" s="408"/>
      <c r="BP7" s="408"/>
      <c r="BQ7" s="408"/>
      <c r="BR7" s="408"/>
      <c r="BS7" s="408"/>
      <c r="BT7" s="408"/>
      <c r="BU7" s="409"/>
      <c r="BV7" s="407">
        <v>169079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16053443</v>
      </c>
      <c r="CU7" s="408"/>
      <c r="CV7" s="408"/>
      <c r="CW7" s="408"/>
      <c r="CX7" s="408"/>
      <c r="CY7" s="408"/>
      <c r="CZ7" s="408"/>
      <c r="DA7" s="409"/>
      <c r="DB7" s="407">
        <v>15965151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1127794</v>
      </c>
      <c r="BO8" s="408"/>
      <c r="BP8" s="408"/>
      <c r="BQ8" s="408"/>
      <c r="BR8" s="408"/>
      <c r="BS8" s="408"/>
      <c r="BT8" s="408"/>
      <c r="BU8" s="409"/>
      <c r="BV8" s="407">
        <v>1106698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34483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21096</v>
      </c>
      <c r="BO9" s="408"/>
      <c r="BP9" s="408"/>
      <c r="BQ9" s="408"/>
      <c r="BR9" s="408"/>
      <c r="BS9" s="408"/>
      <c r="BT9" s="408"/>
      <c r="BU9" s="409"/>
      <c r="BV9" s="407">
        <v>254441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16.2</v>
      </c>
      <c r="CU9" s="405"/>
      <c r="CV9" s="405"/>
      <c r="CW9" s="405"/>
      <c r="CX9" s="405"/>
      <c r="CY9" s="405"/>
      <c r="CZ9" s="405"/>
      <c r="DA9" s="406"/>
      <c r="DB9" s="404">
        <v>17.5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37352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556170</v>
      </c>
      <c r="BO10" s="408"/>
      <c r="BP10" s="408"/>
      <c r="BQ10" s="408"/>
      <c r="BR10" s="408"/>
      <c r="BS10" s="408"/>
      <c r="BT10" s="408"/>
      <c r="BU10" s="409"/>
      <c r="BV10" s="407">
        <v>445976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32522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910509</v>
      </c>
      <c r="BO12" s="408"/>
      <c r="BP12" s="408"/>
      <c r="BQ12" s="408"/>
      <c r="BR12" s="408"/>
      <c r="BS12" s="408"/>
      <c r="BT12" s="408"/>
      <c r="BU12" s="409"/>
      <c r="BV12" s="407">
        <v>820658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32179</v>
      </c>
      <c r="S13" s="492"/>
      <c r="T13" s="492"/>
      <c r="U13" s="492"/>
      <c r="V13" s="493"/>
      <c r="W13" s="423" t="s">
        <v>131</v>
      </c>
      <c r="X13" s="424"/>
      <c r="Y13" s="424"/>
      <c r="Z13" s="424"/>
      <c r="AA13" s="424"/>
      <c r="AB13" s="414"/>
      <c r="AC13" s="458">
        <v>1591</v>
      </c>
      <c r="AD13" s="459"/>
      <c r="AE13" s="459"/>
      <c r="AF13" s="459"/>
      <c r="AG13" s="501"/>
      <c r="AH13" s="458">
        <v>1803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-333243</v>
      </c>
      <c r="BO13" s="408"/>
      <c r="BP13" s="408"/>
      <c r="BQ13" s="408"/>
      <c r="BR13" s="408"/>
      <c r="BS13" s="408"/>
      <c r="BT13" s="408"/>
      <c r="BU13" s="409"/>
      <c r="BV13" s="407">
        <v>-120241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v>
      </c>
      <c r="CU13" s="405"/>
      <c r="CV13" s="405"/>
      <c r="CW13" s="405"/>
      <c r="CX13" s="405"/>
      <c r="CY13" s="405"/>
      <c r="CZ13" s="405"/>
      <c r="DA13" s="406"/>
      <c r="DB13" s="404">
        <v>8.8000000000000007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33149</v>
      </c>
      <c r="S14" s="492"/>
      <c r="T14" s="492"/>
      <c r="U14" s="492"/>
      <c r="V14" s="493"/>
      <c r="W14" s="397"/>
      <c r="X14" s="398"/>
      <c r="Y14" s="398"/>
      <c r="Z14" s="398"/>
      <c r="AA14" s="398"/>
      <c r="AB14" s="387"/>
      <c r="AC14" s="494">
        <v>9.1999999999999993</v>
      </c>
      <c r="AD14" s="495"/>
      <c r="AE14" s="495"/>
      <c r="AF14" s="495"/>
      <c r="AG14" s="496"/>
      <c r="AH14" s="494">
        <v>9.5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16.100000000000001</v>
      </c>
      <c r="CU14" s="506"/>
      <c r="CV14" s="506"/>
      <c r="CW14" s="506"/>
      <c r="CX14" s="506"/>
      <c r="CY14" s="506"/>
      <c r="CZ14" s="506"/>
      <c r="DA14" s="507"/>
      <c r="DB14" s="505">
        <v>7.1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32865</v>
      </c>
      <c r="S15" s="492"/>
      <c r="T15" s="492"/>
      <c r="U15" s="492"/>
      <c r="V15" s="493"/>
      <c r="W15" s="423" t="s">
        <v>137</v>
      </c>
      <c r="X15" s="424"/>
      <c r="Y15" s="424"/>
      <c r="Z15" s="424"/>
      <c r="AA15" s="424"/>
      <c r="AB15" s="414"/>
      <c r="AC15" s="458">
        <v>5736</v>
      </c>
      <c r="AD15" s="459"/>
      <c r="AE15" s="459"/>
      <c r="AF15" s="459"/>
      <c r="AG15" s="501"/>
      <c r="AH15" s="458">
        <v>6399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4224722</v>
      </c>
      <c r="BO15" s="371"/>
      <c r="BP15" s="371"/>
      <c r="BQ15" s="371"/>
      <c r="BR15" s="371"/>
      <c r="BS15" s="371"/>
      <c r="BT15" s="371"/>
      <c r="BU15" s="372"/>
      <c r="BV15" s="370">
        <v>4321229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33.1</v>
      </c>
      <c r="AD16" s="495"/>
      <c r="AE16" s="495"/>
      <c r="AF16" s="495"/>
      <c r="AG16" s="496"/>
      <c r="AH16" s="494">
        <v>33.9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14972617</v>
      </c>
      <c r="BO16" s="408"/>
      <c r="BP16" s="408"/>
      <c r="BQ16" s="408"/>
      <c r="BR16" s="408"/>
      <c r="BS16" s="408"/>
      <c r="BT16" s="408"/>
      <c r="BU16" s="409"/>
      <c r="BV16" s="407">
        <v>14912684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10016</v>
      </c>
      <c r="AD17" s="459"/>
      <c r="AE17" s="459"/>
      <c r="AF17" s="459"/>
      <c r="AG17" s="501"/>
      <c r="AH17" s="458">
        <v>10696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5270445</v>
      </c>
      <c r="BO17" s="408"/>
      <c r="BP17" s="408"/>
      <c r="BQ17" s="408"/>
      <c r="BR17" s="408"/>
      <c r="BS17" s="408"/>
      <c r="BT17" s="408"/>
      <c r="BU17" s="409"/>
      <c r="BV17" s="407">
        <v>5397664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946.76</v>
      </c>
      <c r="M18" s="531"/>
      <c r="N18" s="531"/>
      <c r="O18" s="531"/>
      <c r="P18" s="531"/>
      <c r="Q18" s="531"/>
      <c r="R18" s="532"/>
      <c r="S18" s="532"/>
      <c r="T18" s="532"/>
      <c r="U18" s="532"/>
      <c r="V18" s="533"/>
      <c r="W18" s="425"/>
      <c r="X18" s="426"/>
      <c r="Y18" s="426"/>
      <c r="Z18" s="426"/>
      <c r="AA18" s="426"/>
      <c r="AB18" s="417"/>
      <c r="AC18" s="534">
        <v>57.8</v>
      </c>
      <c r="AD18" s="535"/>
      <c r="AE18" s="535"/>
      <c r="AF18" s="535"/>
      <c r="AG18" s="536"/>
      <c r="AH18" s="534">
        <v>56.6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15073421</v>
      </c>
      <c r="BO18" s="408"/>
      <c r="BP18" s="408"/>
      <c r="BQ18" s="408"/>
      <c r="BR18" s="408"/>
      <c r="BS18" s="408"/>
      <c r="BT18" s="408"/>
      <c r="BU18" s="409"/>
      <c r="BV18" s="407">
        <v>14676728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20507912</v>
      </c>
      <c r="BO19" s="408"/>
      <c r="BP19" s="408"/>
      <c r="BQ19" s="408"/>
      <c r="BR19" s="408"/>
      <c r="BS19" s="408"/>
      <c r="BT19" s="408"/>
      <c r="BU19" s="409"/>
      <c r="BV19" s="407">
        <v>19916760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12703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31757429</v>
      </c>
      <c r="BO22" s="371"/>
      <c r="BP22" s="371"/>
      <c r="BQ22" s="371"/>
      <c r="BR22" s="371"/>
      <c r="BS22" s="371"/>
      <c r="BT22" s="371"/>
      <c r="BU22" s="372"/>
      <c r="BV22" s="370">
        <v>30312688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16364030</v>
      </c>
      <c r="BO23" s="408"/>
      <c r="BP23" s="408"/>
      <c r="BQ23" s="408"/>
      <c r="BR23" s="408"/>
      <c r="BS23" s="408"/>
      <c r="BT23" s="408"/>
      <c r="BU23" s="409"/>
      <c r="BV23" s="407">
        <v>16425326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8000</v>
      </c>
      <c r="R24" s="459"/>
      <c r="S24" s="459"/>
      <c r="T24" s="459"/>
      <c r="U24" s="459"/>
      <c r="V24" s="501"/>
      <c r="W24" s="553"/>
      <c r="X24" s="554"/>
      <c r="Y24" s="555"/>
      <c r="Z24" s="457" t="s">
        <v>162</v>
      </c>
      <c r="AA24" s="437"/>
      <c r="AB24" s="437"/>
      <c r="AC24" s="437"/>
      <c r="AD24" s="437"/>
      <c r="AE24" s="437"/>
      <c r="AF24" s="437"/>
      <c r="AG24" s="438"/>
      <c r="AH24" s="458">
        <v>427</v>
      </c>
      <c r="AI24" s="459"/>
      <c r="AJ24" s="459"/>
      <c r="AK24" s="459"/>
      <c r="AL24" s="501"/>
      <c r="AM24" s="458">
        <v>1303631</v>
      </c>
      <c r="AN24" s="459"/>
      <c r="AO24" s="459"/>
      <c r="AP24" s="459"/>
      <c r="AQ24" s="459"/>
      <c r="AR24" s="501"/>
      <c r="AS24" s="458">
        <v>3053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25040158</v>
      </c>
      <c r="BO24" s="408"/>
      <c r="BP24" s="408"/>
      <c r="BQ24" s="408"/>
      <c r="BR24" s="408"/>
      <c r="BS24" s="408"/>
      <c r="BT24" s="408"/>
      <c r="BU24" s="409"/>
      <c r="BV24" s="407">
        <v>22678960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5950</v>
      </c>
      <c r="R25" s="459"/>
      <c r="S25" s="459"/>
      <c r="T25" s="459"/>
      <c r="U25" s="459"/>
      <c r="V25" s="501"/>
      <c r="W25" s="553"/>
      <c r="X25" s="554"/>
      <c r="Y25" s="555"/>
      <c r="Z25" s="457" t="s">
        <v>165</v>
      </c>
      <c r="AA25" s="437"/>
      <c r="AB25" s="437"/>
      <c r="AC25" s="437"/>
      <c r="AD25" s="437"/>
      <c r="AE25" s="437"/>
      <c r="AF25" s="437"/>
      <c r="AG25" s="438"/>
      <c r="AH25" s="458">
        <v>71</v>
      </c>
      <c r="AI25" s="459"/>
      <c r="AJ25" s="459"/>
      <c r="AK25" s="459"/>
      <c r="AL25" s="501"/>
      <c r="AM25" s="458">
        <v>207320</v>
      </c>
      <c r="AN25" s="459"/>
      <c r="AO25" s="459"/>
      <c r="AP25" s="459"/>
      <c r="AQ25" s="459"/>
      <c r="AR25" s="501"/>
      <c r="AS25" s="458">
        <v>2920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1375786</v>
      </c>
      <c r="BO25" s="371"/>
      <c r="BP25" s="371"/>
      <c r="BQ25" s="371"/>
      <c r="BR25" s="371"/>
      <c r="BS25" s="371"/>
      <c r="BT25" s="371"/>
      <c r="BU25" s="372"/>
      <c r="BV25" s="370">
        <v>595718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v>21</v>
      </c>
      <c r="AI26" s="459"/>
      <c r="AJ26" s="459"/>
      <c r="AK26" s="459"/>
      <c r="AL26" s="501"/>
      <c r="AM26" s="458">
        <v>60354</v>
      </c>
      <c r="AN26" s="459"/>
      <c r="AO26" s="459"/>
      <c r="AP26" s="459"/>
      <c r="AQ26" s="459"/>
      <c r="AR26" s="501"/>
      <c r="AS26" s="458">
        <v>2874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3972</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17728</v>
      </c>
      <c r="AN27" s="459"/>
      <c r="AO27" s="459"/>
      <c r="AP27" s="459"/>
      <c r="AQ27" s="459"/>
      <c r="AR27" s="501"/>
      <c r="AS27" s="458">
        <v>4432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3264</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5114950</v>
      </c>
      <c r="BO28" s="371"/>
      <c r="BP28" s="371"/>
      <c r="BQ28" s="371"/>
      <c r="BR28" s="371"/>
      <c r="BS28" s="371"/>
      <c r="BT28" s="371"/>
      <c r="BU28" s="372"/>
      <c r="BV28" s="370">
        <v>5469289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3060</v>
      </c>
      <c r="R29" s="459"/>
      <c r="S29" s="459"/>
      <c r="T29" s="459"/>
      <c r="U29" s="459"/>
      <c r="V29" s="501"/>
      <c r="W29" s="556"/>
      <c r="X29" s="557"/>
      <c r="Y29" s="558"/>
      <c r="Z29" s="457" t="s">
        <v>177</v>
      </c>
      <c r="AA29" s="437"/>
      <c r="AB29" s="437"/>
      <c r="AC29" s="437"/>
      <c r="AD29" s="437"/>
      <c r="AE29" s="437"/>
      <c r="AF29" s="437"/>
      <c r="AG29" s="438"/>
      <c r="AH29" s="458">
        <v>431</v>
      </c>
      <c r="AI29" s="459"/>
      <c r="AJ29" s="459"/>
      <c r="AK29" s="459"/>
      <c r="AL29" s="501"/>
      <c r="AM29" s="458">
        <v>1321359</v>
      </c>
      <c r="AN29" s="459"/>
      <c r="AO29" s="459"/>
      <c r="AP29" s="459"/>
      <c r="AQ29" s="459"/>
      <c r="AR29" s="501"/>
      <c r="AS29" s="458">
        <v>3066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713</v>
      </c>
      <c r="BO29" s="408"/>
      <c r="BP29" s="408"/>
      <c r="BQ29" s="408"/>
      <c r="BR29" s="408"/>
      <c r="BS29" s="408"/>
      <c r="BT29" s="408"/>
      <c r="BU29" s="409"/>
      <c r="BV29" s="407">
        <v>712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12957361</v>
      </c>
      <c r="BO30" s="527"/>
      <c r="BP30" s="527"/>
      <c r="BQ30" s="527"/>
      <c r="BR30" s="527"/>
      <c r="BS30" s="527"/>
      <c r="BT30" s="527"/>
      <c r="BU30" s="528"/>
      <c r="BV30" s="526">
        <v>12641302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IF('各会計、関係団体の財政状況及び健全化判断比率'!B36="","",'各会計、関係団体の財政状況及び健全化判断比率'!B36)</f>
        <v>工業団地造成事業特別会計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魚沼地域特別養護老人ホーム組合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ほりのうち</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国民健康保険特別会計直営診療所施設勘定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ガス事業会計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魚沼地区障害福祉組合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奥只見観光</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新潟県市町村総合事務組合（一般会計）</v>
      </c>
      <c r="BZ36" s="598"/>
      <c r="CA36" s="598"/>
      <c r="CB36" s="598"/>
      <c r="CC36" s="598"/>
      <c r="CD36" s="598"/>
      <c r="CE36" s="598"/>
      <c r="CF36" s="598"/>
      <c r="CG36" s="598"/>
      <c r="CH36" s="598"/>
      <c r="CI36" s="598"/>
      <c r="CJ36" s="598"/>
      <c r="CK36" s="598"/>
      <c r="CL36" s="598"/>
      <c r="CM36" s="598"/>
      <c r="CN36" s="169"/>
      <c r="CO36" s="597">
        <f t="shared" si="3"/>
        <v>23</v>
      </c>
      <c r="CP36" s="597"/>
      <c r="CQ36" s="598" t="str">
        <f>IF('各会計、関係団体の財政状況及び健全化判断比率'!BS9="","",'各会計、関係団体の財政状況及び健全化判断比率'!BS9)</f>
        <v>深雪の里</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IF('各会計、関係団体の財政状況及び健全化判断比率'!B35="","",'各会計、関係団体の財政状況及び健全化判断比率'!B35)</f>
        <v>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新潟県市町村総合事務組合（職員退職手当支給事業特別会計）</v>
      </c>
      <c r="BZ37" s="598"/>
      <c r="CA37" s="598"/>
      <c r="CB37" s="598"/>
      <c r="CC37" s="598"/>
      <c r="CD37" s="598"/>
      <c r="CE37" s="598"/>
      <c r="CF37" s="598"/>
      <c r="CG37" s="598"/>
      <c r="CH37" s="598"/>
      <c r="CI37" s="598"/>
      <c r="CJ37" s="598"/>
      <c r="CK37" s="598"/>
      <c r="CL37" s="598"/>
      <c r="CM37" s="598"/>
      <c r="CN37" s="169"/>
      <c r="CO37" s="597">
        <f t="shared" si="3"/>
        <v>24</v>
      </c>
      <c r="CP37" s="597"/>
      <c r="CQ37" s="598" t="str">
        <f>IF('各会計、関係団体の財政状況及び健全化判断比率'!BS10="","",'各会計、関係団体の財政状況及び健全化判断比率'!BS10)</f>
        <v>神湯温泉倶楽部</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新潟県市町村総合事務組合（消防団員等公務災害補償事業特別会計）</v>
      </c>
      <c r="BZ38" s="598"/>
      <c r="CA38" s="598"/>
      <c r="CB38" s="598"/>
      <c r="CC38" s="598"/>
      <c r="CD38" s="598"/>
      <c r="CE38" s="598"/>
      <c r="CF38" s="598"/>
      <c r="CG38" s="598"/>
      <c r="CH38" s="598"/>
      <c r="CI38" s="598"/>
      <c r="CJ38" s="598"/>
      <c r="CK38" s="598"/>
      <c r="CL38" s="598"/>
      <c r="CM38" s="598"/>
      <c r="CN38" s="169"/>
      <c r="CO38" s="597">
        <f t="shared" si="3"/>
        <v>25</v>
      </c>
      <c r="CP38" s="597"/>
      <c r="CQ38" s="598" t="str">
        <f>IF('各会計、関係団体の財政状況及び健全化判断比率'!BS11="","",'各会計、関係団体の財政状況及び健全化判断比率'!BS11)</f>
        <v>魚沼農耕舎</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新潟県市町村総合事務組合（消防賞じゅつ金等支給事業特別会計）</v>
      </c>
      <c r="BZ39" s="598"/>
      <c r="CA39" s="598"/>
      <c r="CB39" s="598"/>
      <c r="CC39" s="598"/>
      <c r="CD39" s="598"/>
      <c r="CE39" s="598"/>
      <c r="CF39" s="598"/>
      <c r="CG39" s="598"/>
      <c r="CH39" s="598"/>
      <c r="CI39" s="598"/>
      <c r="CJ39" s="598"/>
      <c r="CK39" s="598"/>
      <c r="CL39" s="598"/>
      <c r="CM39" s="598"/>
      <c r="CN39" s="169"/>
      <c r="CO39" s="597">
        <f t="shared" si="3"/>
        <v>26</v>
      </c>
      <c r="CP39" s="597"/>
      <c r="CQ39" s="598" t="str">
        <f>IF('各会計、関係団体の財政状況及び健全化判断比率'!BS12="","",'各会計、関係団体の財政状況及び健全化判断比率'!BS12)</f>
        <v>ゆきくらフーズ</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新潟県市町村総合事務組合（非常勤職員公務災害補償等事業特別会計）</v>
      </c>
      <c r="BZ40" s="598"/>
      <c r="CA40" s="598"/>
      <c r="CB40" s="598"/>
      <c r="CC40" s="598"/>
      <c r="CD40" s="598"/>
      <c r="CE40" s="598"/>
      <c r="CF40" s="598"/>
      <c r="CG40" s="598"/>
      <c r="CH40" s="598"/>
      <c r="CI40" s="598"/>
      <c r="CJ40" s="598"/>
      <c r="CK40" s="598"/>
      <c r="CL40" s="598"/>
      <c r="CM40" s="598"/>
      <c r="CN40" s="169"/>
      <c r="CO40" s="597">
        <f t="shared" si="3"/>
        <v>27</v>
      </c>
      <c r="CP40" s="597"/>
      <c r="CQ40" s="598" t="str">
        <f>IF('各会計、関係団体の財政状況及び健全化判断比率'!BS13="","",'各会計、関係団体の財政状況及び健全化判断比率'!BS13)</f>
        <v>魚沼市医療公社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新潟県市町村総合事務組合（交通災害共済事業特別会計）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新潟県後期高齢者医療広域連合（一般会計）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新潟県後期高齢者医療広域連合（後期高齢者医療特別会計）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Y53KrnaArCzxlbK6DsDWodDo/ZOTUpjFBo/Qs+IBpib7tyhI62/2NglmpodUAIHA6BuaLmRfPqylz8PecHzrw==" saltValue="4wJFPAU6+KI4zTNVUOvq6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7" sqref="J37:J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4.6399999999999997</v>
      </c>
      <c r="G34" s="33">
        <v>5.21</v>
      </c>
      <c r="H34" s="33">
        <v>5.35</v>
      </c>
      <c r="I34" s="33">
        <v>6.93</v>
      </c>
      <c r="J34" s="34">
        <v>7.02</v>
      </c>
      <c r="K34" s="22"/>
      <c r="L34" s="22"/>
      <c r="M34" s="22"/>
      <c r="N34" s="22"/>
      <c r="O34" s="22"/>
      <c r="P34" s="22"/>
    </row>
    <row r="35" spans="1:16" ht="39" customHeight="1" x14ac:dyDescent="0.15">
      <c r="A35" s="22"/>
      <c r="B35" s="35"/>
      <c r="C35" s="1145" t="s">
        <v>537</v>
      </c>
      <c r="D35" s="1146"/>
      <c r="E35" s="1147"/>
      <c r="F35" s="36">
        <v>2.62</v>
      </c>
      <c r="G35" s="37">
        <v>3.02</v>
      </c>
      <c r="H35" s="37">
        <v>3.61</v>
      </c>
      <c r="I35" s="37">
        <v>3.42</v>
      </c>
      <c r="J35" s="38">
        <v>3.54</v>
      </c>
      <c r="K35" s="22"/>
      <c r="L35" s="22"/>
      <c r="M35" s="22"/>
      <c r="N35" s="22"/>
      <c r="O35" s="22"/>
      <c r="P35" s="22"/>
    </row>
    <row r="36" spans="1:16" ht="39" customHeight="1" x14ac:dyDescent="0.15">
      <c r="A36" s="22"/>
      <c r="B36" s="35"/>
      <c r="C36" s="1145" t="s">
        <v>538</v>
      </c>
      <c r="D36" s="1146"/>
      <c r="E36" s="1147"/>
      <c r="F36" s="36">
        <v>2.85</v>
      </c>
      <c r="G36" s="37">
        <v>2.9</v>
      </c>
      <c r="H36" s="37">
        <v>3.12</v>
      </c>
      <c r="I36" s="37">
        <v>3.26</v>
      </c>
      <c r="J36" s="38">
        <v>3.29</v>
      </c>
      <c r="K36" s="22"/>
      <c r="L36" s="22"/>
      <c r="M36" s="22"/>
      <c r="N36" s="22"/>
      <c r="O36" s="22"/>
      <c r="P36" s="22"/>
    </row>
    <row r="37" spans="1:16" ht="39" customHeight="1" x14ac:dyDescent="0.15">
      <c r="A37" s="22"/>
      <c r="B37" s="35"/>
      <c r="C37" s="1145" t="s">
        <v>539</v>
      </c>
      <c r="D37" s="1146"/>
      <c r="E37" s="1147"/>
      <c r="F37" s="36">
        <v>6.16</v>
      </c>
      <c r="G37" s="37">
        <v>5.33</v>
      </c>
      <c r="H37" s="37">
        <v>4.17</v>
      </c>
      <c r="I37" s="37">
        <v>2.95</v>
      </c>
      <c r="J37" s="38">
        <v>2.72</v>
      </c>
      <c r="K37" s="22"/>
      <c r="L37" s="22"/>
      <c r="M37" s="22"/>
      <c r="N37" s="22"/>
      <c r="O37" s="22"/>
      <c r="P37" s="22"/>
    </row>
    <row r="38" spans="1:16" ht="39" customHeight="1" x14ac:dyDescent="0.15">
      <c r="A38" s="22"/>
      <c r="B38" s="35"/>
      <c r="C38" s="1145" t="s">
        <v>540</v>
      </c>
      <c r="D38" s="1146"/>
      <c r="E38" s="1147"/>
      <c r="F38" s="36">
        <v>4.2300000000000004</v>
      </c>
      <c r="G38" s="37">
        <v>4.1100000000000003</v>
      </c>
      <c r="H38" s="37">
        <v>3.84</v>
      </c>
      <c r="I38" s="37">
        <v>2.84</v>
      </c>
      <c r="J38" s="38">
        <v>1.99</v>
      </c>
      <c r="K38" s="22"/>
      <c r="L38" s="22"/>
      <c r="M38" s="22"/>
      <c r="N38" s="22"/>
      <c r="O38" s="22"/>
      <c r="P38" s="22"/>
    </row>
    <row r="39" spans="1:16" ht="39" customHeight="1" x14ac:dyDescent="0.15">
      <c r="A39" s="22"/>
      <c r="B39" s="35"/>
      <c r="C39" s="1145" t="s">
        <v>541</v>
      </c>
      <c r="D39" s="1146"/>
      <c r="E39" s="1147"/>
      <c r="F39" s="36">
        <v>1.17</v>
      </c>
      <c r="G39" s="37">
        <v>1.1200000000000001</v>
      </c>
      <c r="H39" s="37">
        <v>1.58</v>
      </c>
      <c r="I39" s="37">
        <v>1.37</v>
      </c>
      <c r="J39" s="38">
        <v>0.89</v>
      </c>
      <c r="K39" s="22"/>
      <c r="L39" s="22"/>
      <c r="M39" s="22"/>
      <c r="N39" s="22"/>
      <c r="O39" s="22"/>
      <c r="P39" s="22"/>
    </row>
    <row r="40" spans="1:16" ht="39" customHeight="1" x14ac:dyDescent="0.15">
      <c r="A40" s="22"/>
      <c r="B40" s="35"/>
      <c r="C40" s="1145" t="s">
        <v>542</v>
      </c>
      <c r="D40" s="1146"/>
      <c r="E40" s="1147"/>
      <c r="F40" s="36">
        <v>0.78</v>
      </c>
      <c r="G40" s="37">
        <v>0.68</v>
      </c>
      <c r="H40" s="37">
        <v>0.66</v>
      </c>
      <c r="I40" s="37">
        <v>0.65</v>
      </c>
      <c r="J40" s="38">
        <v>0.79</v>
      </c>
      <c r="K40" s="22"/>
      <c r="L40" s="22"/>
      <c r="M40" s="22"/>
      <c r="N40" s="22"/>
      <c r="O40" s="22"/>
      <c r="P40" s="22"/>
    </row>
    <row r="41" spans="1:16" ht="39" customHeight="1" x14ac:dyDescent="0.15">
      <c r="A41" s="22"/>
      <c r="B41" s="35"/>
      <c r="C41" s="1145" t="s">
        <v>543</v>
      </c>
      <c r="D41" s="1146"/>
      <c r="E41" s="1147"/>
      <c r="F41" s="36">
        <v>0.69</v>
      </c>
      <c r="G41" s="37">
        <v>0.44</v>
      </c>
      <c r="H41" s="37">
        <v>0.18</v>
      </c>
      <c r="I41" s="37">
        <v>0.15</v>
      </c>
      <c r="J41" s="38">
        <v>7.0000000000000007E-2</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v>
      </c>
      <c r="G43" s="42">
        <v>0</v>
      </c>
      <c r="H43" s="42">
        <v>7.0000000000000007E-2</v>
      </c>
      <c r="I43" s="42">
        <v>0.01</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Z8J9bYS9PvhN/lBb5+9ofwZTMu7fndd958hR30MCtfLCaZfProI2lP7TrhERTopgESuM1PjKlPEdOXBHXvUIg==" saltValue="6CcmqtC6QzYrHTWT46xw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3375</v>
      </c>
      <c r="L45" s="60">
        <v>3372</v>
      </c>
      <c r="M45" s="60">
        <v>3459</v>
      </c>
      <c r="N45" s="60">
        <v>3531</v>
      </c>
      <c r="O45" s="61">
        <v>3373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1333</v>
      </c>
      <c r="L48" s="64">
        <v>1145</v>
      </c>
      <c r="M48" s="64">
        <v>1086</v>
      </c>
      <c r="N48" s="64">
        <v>1108</v>
      </c>
      <c r="O48" s="65">
        <v>1164</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v>
      </c>
      <c r="L49" s="64">
        <v>14</v>
      </c>
      <c r="M49" s="64">
        <v>12</v>
      </c>
      <c r="N49" s="64">
        <v>11</v>
      </c>
      <c r="O49" s="65">
        <v>11</v>
      </c>
      <c r="P49" s="48"/>
      <c r="Q49" s="48"/>
      <c r="R49" s="48"/>
      <c r="S49" s="48"/>
      <c r="T49" s="48"/>
      <c r="U49" s="48"/>
    </row>
    <row r="50" spans="1:21" ht="30.75" customHeight="1" x14ac:dyDescent="0.15">
      <c r="A50" s="48"/>
      <c r="B50" s="1155"/>
      <c r="C50" s="1156"/>
      <c r="D50" s="62"/>
      <c r="E50" s="1161" t="s">
        <v>15</v>
      </c>
      <c r="F50" s="1161"/>
      <c r="G50" s="1161"/>
      <c r="H50" s="1161"/>
      <c r="I50" s="1161"/>
      <c r="J50" s="1162"/>
      <c r="K50" s="63">
        <v>21</v>
      </c>
      <c r="L50" s="64">
        <v>20</v>
      </c>
      <c r="M50" s="64">
        <v>20</v>
      </c>
      <c r="N50" s="64">
        <v>19</v>
      </c>
      <c r="O50" s="65">
        <v>17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3592</v>
      </c>
      <c r="L52" s="64">
        <v>3519</v>
      </c>
      <c r="M52" s="64">
        <v>3432</v>
      </c>
      <c r="N52" s="64">
        <v>3468</v>
      </c>
      <c r="O52" s="65">
        <v>3264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1151</v>
      </c>
      <c r="L53" s="69">
        <v>1032</v>
      </c>
      <c r="M53" s="69">
        <v>1145</v>
      </c>
      <c r="N53" s="69">
        <v>1201</v>
      </c>
      <c r="O53" s="70">
        <v>1301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dwYgacTJH41gpcmUvTatFN6RLNY3nEPtoAkBNPHLRK7zM6WI9KgO8eZcrRrzVfNXeqXRHFW8Rp0YCg2NfReLA==" saltValue="ZuCuNPYm2PolBH0vEgKN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32492</v>
      </c>
      <c r="J41" s="344">
        <v>31080</v>
      </c>
      <c r="K41" s="344">
        <v>29980</v>
      </c>
      <c r="L41" s="344">
        <v>30344</v>
      </c>
      <c r="M41" s="345">
        <v>31809</v>
      </c>
    </row>
    <row r="42" spans="2:13" ht="27.75" customHeight="1" x14ac:dyDescent="0.15">
      <c r="B42" s="1186"/>
      <c r="C42" s="1187"/>
      <c r="D42" s="106"/>
      <c r="E42" s="1192" t="s">
        <v>32</v>
      </c>
      <c r="F42" s="1192"/>
      <c r="G42" s="1192"/>
      <c r="H42" s="1193"/>
      <c r="I42" s="346">
        <v>217</v>
      </c>
      <c r="J42" s="347">
        <v>187</v>
      </c>
      <c r="K42" s="347">
        <v>167</v>
      </c>
      <c r="L42" s="347">
        <v>150</v>
      </c>
      <c r="M42" s="348">
        <v>131</v>
      </c>
    </row>
    <row r="43" spans="2:13" ht="27.75" customHeight="1" x14ac:dyDescent="0.15">
      <c r="B43" s="1186"/>
      <c r="C43" s="1187"/>
      <c r="D43" s="106"/>
      <c r="E43" s="1192" t="s">
        <v>33</v>
      </c>
      <c r="F43" s="1192"/>
      <c r="G43" s="1192"/>
      <c r="H43" s="1193"/>
      <c r="I43" s="346">
        <v>8765</v>
      </c>
      <c r="J43" s="347">
        <v>8474</v>
      </c>
      <c r="K43" s="347">
        <v>7651</v>
      </c>
      <c r="L43" s="347">
        <v>6939</v>
      </c>
      <c r="M43" s="348">
        <v>6612</v>
      </c>
    </row>
    <row r="44" spans="2:13" ht="27.75" customHeight="1" x14ac:dyDescent="0.15">
      <c r="B44" s="1186"/>
      <c r="C44" s="1187"/>
      <c r="D44" s="106"/>
      <c r="E44" s="1192" t="s">
        <v>34</v>
      </c>
      <c r="F44" s="1192"/>
      <c r="G44" s="1192"/>
      <c r="H44" s="1193"/>
      <c r="I44" s="346">
        <v>153</v>
      </c>
      <c r="J44" s="347">
        <v>140</v>
      </c>
      <c r="K44" s="347">
        <v>128</v>
      </c>
      <c r="L44" s="347">
        <v>118</v>
      </c>
      <c r="M44" s="348">
        <v>108</v>
      </c>
    </row>
    <row r="45" spans="2:13" ht="27.75" customHeight="1" x14ac:dyDescent="0.15">
      <c r="B45" s="1186"/>
      <c r="C45" s="1187"/>
      <c r="D45" s="106"/>
      <c r="E45" s="1192" t="s">
        <v>35</v>
      </c>
      <c r="F45" s="1192"/>
      <c r="G45" s="1192"/>
      <c r="H45" s="1193"/>
      <c r="I45" s="346">
        <v>4536</v>
      </c>
      <c r="J45" s="347">
        <v>4536</v>
      </c>
      <c r="K45" s="347">
        <v>4186</v>
      </c>
      <c r="L45" s="347">
        <v>4251</v>
      </c>
      <c r="M45" s="348">
        <v>4141</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10207</v>
      </c>
      <c r="J50" s="347">
        <v>10632</v>
      </c>
      <c r="K50" s="347">
        <v>11092</v>
      </c>
      <c r="L50" s="347">
        <v>11138</v>
      </c>
      <c r="M50" s="348">
        <v>10605</v>
      </c>
    </row>
    <row r="51" spans="2:13" ht="27.75" customHeight="1" x14ac:dyDescent="0.15">
      <c r="B51" s="1186"/>
      <c r="C51" s="1187"/>
      <c r="D51" s="106"/>
      <c r="E51" s="1192" t="s">
        <v>42</v>
      </c>
      <c r="F51" s="1192"/>
      <c r="G51" s="1192"/>
      <c r="H51" s="1193"/>
      <c r="I51" s="346">
        <v>199</v>
      </c>
      <c r="J51" s="347">
        <v>168</v>
      </c>
      <c r="K51" s="347">
        <v>148</v>
      </c>
      <c r="L51" s="347">
        <v>124</v>
      </c>
      <c r="M51" s="348">
        <v>100</v>
      </c>
    </row>
    <row r="52" spans="2:13" ht="27.75" customHeight="1" x14ac:dyDescent="0.15">
      <c r="B52" s="1188"/>
      <c r="C52" s="1189"/>
      <c r="D52" s="106"/>
      <c r="E52" s="1192" t="s">
        <v>43</v>
      </c>
      <c r="F52" s="1192"/>
      <c r="G52" s="1192"/>
      <c r="H52" s="1193"/>
      <c r="I52" s="346">
        <v>32690</v>
      </c>
      <c r="J52" s="347">
        <v>31107</v>
      </c>
      <c r="K52" s="347">
        <v>29538</v>
      </c>
      <c r="L52" s="347">
        <v>29639</v>
      </c>
      <c r="M52" s="348">
        <v>30019</v>
      </c>
    </row>
    <row r="53" spans="2:13" ht="27.75" customHeight="1" thickBot="1" x14ac:dyDescent="0.2">
      <c r="B53" s="1199" t="s">
        <v>19</v>
      </c>
      <c r="C53" s="1200"/>
      <c r="D53" s="110"/>
      <c r="E53" s="1201" t="s">
        <v>44</v>
      </c>
      <c r="F53" s="1201"/>
      <c r="G53" s="1201"/>
      <c r="H53" s="1202"/>
      <c r="I53" s="349">
        <v>3068</v>
      </c>
      <c r="J53" s="350">
        <v>2511</v>
      </c>
      <c r="K53" s="350">
        <v>1334</v>
      </c>
      <c r="L53" s="350">
        <v>900</v>
      </c>
      <c r="M53" s="351">
        <v>2077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Z9+aboEmzzSaD1LqJaJNn1LALS4gvP5S1ZjgEHq/r62hBpRmEjEO+VjTQ0EZtVeDIeva4glXEmvEMc/KcHY8A==" saltValue="g42/MgjXxw/CCk4ZBUHx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5844</v>
      </c>
      <c r="G55" s="352">
        <v>5469</v>
      </c>
      <c r="H55" s="353">
        <v>5115</v>
      </c>
    </row>
    <row r="56" spans="2:8" ht="52.5" customHeight="1" x14ac:dyDescent="0.15">
      <c r="B56" s="122"/>
      <c r="C56" s="1213" t="s">
        <v>47</v>
      </c>
      <c r="D56" s="1213"/>
      <c r="E56" s="1214"/>
      <c r="F56" s="354">
        <v>1</v>
      </c>
      <c r="G56" s="354">
        <v>1</v>
      </c>
      <c r="H56" s="355">
        <v>1</v>
      </c>
    </row>
    <row r="57" spans="2:8" ht="53.25" customHeight="1" x14ac:dyDescent="0.15">
      <c r="B57" s="122"/>
      <c r="C57" s="1215" t="s">
        <v>48</v>
      </c>
      <c r="D57" s="1215"/>
      <c r="E57" s="1216"/>
      <c r="F57" s="356">
        <v>12265</v>
      </c>
      <c r="G57" s="356">
        <v>12641</v>
      </c>
      <c r="H57" s="357">
        <v>12957</v>
      </c>
    </row>
    <row r="58" spans="2:8" ht="45.75" customHeight="1" x14ac:dyDescent="0.15">
      <c r="B58" s="123"/>
      <c r="C58" s="1203" t="s">
        <v>551</v>
      </c>
      <c r="D58" s="1204"/>
      <c r="E58" s="1205"/>
      <c r="F58" s="358">
        <v>4127</v>
      </c>
      <c r="G58" s="358">
        <v>4528</v>
      </c>
      <c r="H58" s="359">
        <v>4358</v>
      </c>
    </row>
    <row r="59" spans="2:8" ht="45.75" customHeight="1" x14ac:dyDescent="0.15">
      <c r="B59" s="123"/>
      <c r="C59" s="1203" t="s">
        <v>552</v>
      </c>
      <c r="D59" s="1204"/>
      <c r="E59" s="1205"/>
      <c r="F59" s="358">
        <v>4302</v>
      </c>
      <c r="G59" s="358">
        <v>4302</v>
      </c>
      <c r="H59" s="359">
        <v>4302</v>
      </c>
    </row>
    <row r="60" spans="2:8" ht="45.75" customHeight="1" x14ac:dyDescent="0.15">
      <c r="B60" s="123"/>
      <c r="C60" s="1203" t="s">
        <v>553</v>
      </c>
      <c r="D60" s="1204"/>
      <c r="E60" s="1205"/>
      <c r="F60" s="358">
        <v>2699</v>
      </c>
      <c r="G60" s="358">
        <v>2660</v>
      </c>
      <c r="H60" s="359">
        <v>3009</v>
      </c>
    </row>
    <row r="61" spans="2:8" ht="45.75" customHeight="1" x14ac:dyDescent="0.15">
      <c r="B61" s="123"/>
      <c r="C61" s="1203" t="s">
        <v>554</v>
      </c>
      <c r="D61" s="1204"/>
      <c r="E61" s="1205"/>
      <c r="F61" s="358">
        <v>1002</v>
      </c>
      <c r="G61" s="358">
        <v>1002</v>
      </c>
      <c r="H61" s="359">
        <v>1002</v>
      </c>
    </row>
    <row r="62" spans="2:8" ht="45.75" customHeight="1" thickBot="1" x14ac:dyDescent="0.2">
      <c r="B62" s="124"/>
      <c r="C62" s="1206" t="s">
        <v>555</v>
      </c>
      <c r="D62" s="1207"/>
      <c r="E62" s="1208"/>
      <c r="F62" s="360">
        <v>0</v>
      </c>
      <c r="G62" s="360">
        <v>58</v>
      </c>
      <c r="H62" s="361">
        <v>147</v>
      </c>
    </row>
    <row r="63" spans="2:8" ht="52.5" customHeight="1" thickBot="1" x14ac:dyDescent="0.2">
      <c r="B63" s="125"/>
      <c r="C63" s="1209" t="s">
        <v>49</v>
      </c>
      <c r="D63" s="1209"/>
      <c r="E63" s="1210"/>
      <c r="F63" s="362">
        <v>18110</v>
      </c>
      <c r="G63" s="362">
        <v>18111</v>
      </c>
      <c r="H63" s="363">
        <v>18073</v>
      </c>
    </row>
    <row r="64" spans="2:8" x14ac:dyDescent="0.15"/>
  </sheetData>
  <sheetProtection algorithmName="SHA-512" hashValue="X0zqzPxDUKw/zYkFlEZFTKy0RusiAH5Cbnvg+DTloe5UrLZXm+h2s3Hfr0HMACOib1CRu8H7M0AtLGh2jcPCQQ==" saltValue="1pSwHGoRSrsa0B4nznFw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92803</v>
      </c>
      <c r="E3" s="144"/>
      <c r="F3" s="145">
        <v>92632</v>
      </c>
      <c r="G3" s="146"/>
      <c r="H3" s="147"/>
    </row>
    <row r="4" spans="1:8" x14ac:dyDescent="0.15">
      <c r="A4" s="148"/>
      <c r="B4" s="149"/>
      <c r="C4" s="150"/>
      <c r="D4" s="151">
        <v>38109</v>
      </c>
      <c r="E4" s="152"/>
      <c r="F4" s="153">
        <v>47978</v>
      </c>
      <c r="G4" s="154"/>
      <c r="H4" s="155"/>
    </row>
    <row r="5" spans="1:8" x14ac:dyDescent="0.15">
      <c r="A5" s="136" t="s">
        <v>523</v>
      </c>
      <c r="B5" s="141"/>
      <c r="C5" s="142"/>
      <c r="D5" s="143">
        <v>96606</v>
      </c>
      <c r="E5" s="144"/>
      <c r="F5" s="145">
        <v>96469</v>
      </c>
      <c r="G5" s="146"/>
      <c r="H5" s="147"/>
    </row>
    <row r="6" spans="1:8" x14ac:dyDescent="0.15">
      <c r="A6" s="148"/>
      <c r="B6" s="149"/>
      <c r="C6" s="150"/>
      <c r="D6" s="151">
        <v>47096</v>
      </c>
      <c r="E6" s="152"/>
      <c r="F6" s="153">
        <v>49775</v>
      </c>
      <c r="G6" s="154"/>
      <c r="H6" s="155"/>
    </row>
    <row r="7" spans="1:8" x14ac:dyDescent="0.15">
      <c r="A7" s="136" t="s">
        <v>524</v>
      </c>
      <c r="B7" s="141"/>
      <c r="C7" s="142"/>
      <c r="D7" s="143">
        <v>110385</v>
      </c>
      <c r="E7" s="144"/>
      <c r="F7" s="145">
        <v>85743</v>
      </c>
      <c r="G7" s="146"/>
      <c r="H7" s="147"/>
    </row>
    <row r="8" spans="1:8" x14ac:dyDescent="0.15">
      <c r="A8" s="148"/>
      <c r="B8" s="149"/>
      <c r="C8" s="150"/>
      <c r="D8" s="151">
        <v>57968</v>
      </c>
      <c r="E8" s="152"/>
      <c r="F8" s="153">
        <v>45231</v>
      </c>
      <c r="G8" s="154"/>
      <c r="H8" s="155"/>
    </row>
    <row r="9" spans="1:8" x14ac:dyDescent="0.15">
      <c r="A9" s="136" t="s">
        <v>525</v>
      </c>
      <c r="B9" s="141"/>
      <c r="C9" s="142"/>
      <c r="D9" s="143">
        <v>159454</v>
      </c>
      <c r="E9" s="144"/>
      <c r="F9" s="145">
        <v>92509</v>
      </c>
      <c r="G9" s="146"/>
      <c r="H9" s="147"/>
    </row>
    <row r="10" spans="1:8" x14ac:dyDescent="0.15">
      <c r="A10" s="148"/>
      <c r="B10" s="149"/>
      <c r="C10" s="150"/>
      <c r="D10" s="151">
        <v>108113</v>
      </c>
      <c r="E10" s="152"/>
      <c r="F10" s="153">
        <v>52274</v>
      </c>
      <c r="G10" s="154"/>
      <c r="H10" s="155"/>
    </row>
    <row r="11" spans="1:8" x14ac:dyDescent="0.15">
      <c r="A11" s="136" t="s">
        <v>526</v>
      </c>
      <c r="B11" s="141"/>
      <c r="C11" s="142"/>
      <c r="D11" s="143">
        <v>186304</v>
      </c>
      <c r="E11" s="144"/>
      <c r="F11" s="145">
        <v>98544</v>
      </c>
      <c r="G11" s="146"/>
      <c r="H11" s="147"/>
    </row>
    <row r="12" spans="1:8" x14ac:dyDescent="0.15">
      <c r="A12" s="148"/>
      <c r="B12" s="149"/>
      <c r="C12" s="156"/>
      <c r="D12" s="151">
        <v>90441</v>
      </c>
      <c r="E12" s="152"/>
      <c r="F12" s="153">
        <v>55816</v>
      </c>
      <c r="G12" s="154"/>
      <c r="H12" s="155"/>
    </row>
    <row r="13" spans="1:8" x14ac:dyDescent="0.15">
      <c r="A13" s="136"/>
      <c r="B13" s="141"/>
      <c r="C13" s="157"/>
      <c r="D13" s="158">
        <v>129110</v>
      </c>
      <c r="E13" s="159"/>
      <c r="F13" s="160">
        <v>93179</v>
      </c>
      <c r="G13" s="161"/>
      <c r="H13" s="147"/>
    </row>
    <row r="14" spans="1:8" x14ac:dyDescent="0.15">
      <c r="A14" s="148"/>
      <c r="B14" s="149"/>
      <c r="C14" s="150"/>
      <c r="D14" s="151">
        <v>68345</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4.6399999999999997</v>
      </c>
      <c r="C19" s="162">
        <f>ROUND(VALUE(SUBSTITUTE(実質収支比率等に係る経年分析!G$48,"▲","-")),2)</f>
        <v>5.21</v>
      </c>
      <c r="D19" s="162">
        <f>ROUND(VALUE(SUBSTITUTE(実質収支比率等に係る経年分析!H$48,"▲","-")),2)</f>
        <v>5.36</v>
      </c>
      <c r="E19" s="162">
        <f>ROUND(VALUE(SUBSTITUTE(実質収支比率等に係る経年分析!I$48,"▲","-")),2)</f>
        <v>6.93</v>
      </c>
      <c r="F19" s="162">
        <f>ROUND(VALUE(SUBSTITUTE(実質収支比率等に係る経年分析!J$48,"▲","-")),2)</f>
        <v>7.03</v>
      </c>
    </row>
    <row r="20" spans="1:11" x14ac:dyDescent="0.15">
      <c r="A20" s="162" t="s">
        <v>53</v>
      </c>
      <c r="B20" s="162">
        <f>ROUND(VALUE(SUBSTITUTE(実質収支比率等に係る経年分析!F$47,"▲","-")),2)</f>
        <v>36.68</v>
      </c>
      <c r="C20" s="162">
        <f>ROUND(VALUE(SUBSTITUTE(実質収支比率等に係る経年分析!G$47,"▲","-")),2)</f>
        <v>35.14</v>
      </c>
      <c r="D20" s="162">
        <f>ROUND(VALUE(SUBSTITUTE(実質収支比率等に係る経年分析!H$47,"▲","-")),2)</f>
        <v>36.75</v>
      </c>
      <c r="E20" s="162">
        <f>ROUND(VALUE(SUBSTITUTE(実質収支比率等に係る経年分析!I$47,"▲","-")),2)</f>
        <v>34.26</v>
      </c>
      <c r="F20" s="162">
        <f>ROUND(VALUE(SUBSTITUTE(実質収支比率等に係る経年分析!J$47,"▲","-")),2)</f>
        <v>31.86</v>
      </c>
    </row>
    <row r="21" spans="1:11" x14ac:dyDescent="0.15">
      <c r="A21" s="162" t="s">
        <v>54</v>
      </c>
      <c r="B21" s="162">
        <f>IF(ISNUMBER(VALUE(SUBSTITUTE(実質収支比率等に係る経年分析!F$49,"▲","-"))),ROUND(VALUE(SUBSTITUTE(実質収支比率等に係る経年分析!F$49,"▲","-")),2),NA())</f>
        <v>2.68</v>
      </c>
      <c r="C21" s="162">
        <f>IF(ISNUMBER(VALUE(SUBSTITUTE(実質収支比率等に係る経年分析!G$49,"▲","-"))),ROUND(VALUE(SUBSTITUTE(実質収支比率等に係る経年分析!G$49,"▲","-")),2),NA())</f>
        <v>0.22</v>
      </c>
      <c r="D21" s="162">
        <f>IF(ISNUMBER(VALUE(SUBSTITUTE(実質収支比率等に係る経年分析!H$49,"▲","-"))),ROUND(VALUE(SUBSTITUTE(実質収支比率等に係る経年分析!H$49,"▲","-")),2),NA())</f>
        <v>0.33</v>
      </c>
      <c r="E21" s="162">
        <f>IF(ISNUMBER(VALUE(SUBSTITUTE(実質収支比率等に係る経年分析!I$49,"▲","-"))),ROUND(VALUE(SUBSTITUTE(実質収支比率等に係る経年分析!I$49,"▲","-")),2),NA())</f>
        <v>-0.75</v>
      </c>
      <c r="F21" s="162">
        <f>IF(ISNUMBER(VALUE(SUBSTITUTE(実質収支比率等に係る経年分析!J$49,"▲","-"))),ROUND(VALUE(SUBSTITUTE(実質収支比率等に係る経年分析!J$49,"▲","-")),2),NA())</f>
        <v>-2.08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7.0000000000000007E-2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15">
      <c r="A30" s="163" t="str">
        <f>IF(連結実質赤字比率に係る赤字・黒字の構成分析!C$40="",NA(),連結実質赤字比率に係る赤字・黒字の構成分析!C$40)</f>
        <v>工業団地造成事業特別会計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0.65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0.79</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1.58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0.89</v>
      </c>
    </row>
    <row r="32" spans="1:11" x14ac:dyDescent="0.15">
      <c r="A32" s="163" t="str">
        <f>IF(連結実質赤字比率に係る赤字・黒字の構成分析!C$38="",NA(),連結実質赤字比率に係る赤字・黒字の構成分析!C$38)</f>
        <v>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4.2300000000000004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4.1100000000000003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3.84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2.84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1.99</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2.72</v>
      </c>
    </row>
    <row r="34" spans="1:16" x14ac:dyDescent="0.15">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3.29</v>
      </c>
    </row>
    <row r="35" spans="1:16" x14ac:dyDescent="0.15">
      <c r="A35" s="163" t="str">
        <f>IF(連結実質赤字比率に係る赤字・黒字の構成分析!C$35="",NA(),連結実質赤字比率に係る赤字・黒字の構成分析!C$35)</f>
        <v>ガス事業会計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4.6399999999999997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5.21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3592</v>
      </c>
      <c r="E42" s="164"/>
      <c r="F42" s="164"/>
      <c r="G42" s="164">
        <f>'実質公債費比率（分子）の構造'!L$52</f>
        <v>3519</v>
      </c>
      <c r="H42" s="164"/>
      <c r="I42" s="164"/>
      <c r="J42" s="164">
        <f>'実質公債費比率（分子）の構造'!M$52</f>
        <v>3432</v>
      </c>
      <c r="K42" s="164"/>
      <c r="L42" s="164"/>
      <c r="M42" s="164">
        <f>'実質公債費比率（分子）の構造'!N$52</f>
        <v>3468</v>
      </c>
      <c r="N42" s="164"/>
      <c r="O42" s="164"/>
      <c r="P42" s="164">
        <f>'実質公債費比率（分子）の構造'!O$52</f>
        <v>3264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21</v>
      </c>
      <c r="C44" s="164"/>
      <c r="D44" s="164"/>
      <c r="E44" s="164">
        <f>'実質公債費比率（分子）の構造'!L$50</f>
        <v>20</v>
      </c>
      <c r="F44" s="164"/>
      <c r="G44" s="164"/>
      <c r="H44" s="164">
        <f>'実質公債費比率（分子）の構造'!M$50</f>
        <v>20</v>
      </c>
      <c r="I44" s="164"/>
      <c r="J44" s="164"/>
      <c r="K44" s="164">
        <f>'実質公債費比率（分子）の構造'!N$50</f>
        <v>19</v>
      </c>
      <c r="L44" s="164"/>
      <c r="M44" s="164"/>
      <c r="N44" s="164">
        <f>'実質公債費比率（分子）の構造'!O$50</f>
        <v>17</v>
      </c>
      <c r="O44" s="164"/>
      <c r="P44" s="164"/>
    </row>
    <row r="45" spans="1:16" x14ac:dyDescent="0.15">
      <c r="A45" s="164" t="s">
        <v>63</v>
      </c>
      <c r="B45" s="164">
        <f>'実質公債費比率（分子）の構造'!K$49</f>
        <v>14</v>
      </c>
      <c r="C45" s="164"/>
      <c r="D45" s="164"/>
      <c r="E45" s="164">
        <f>'実質公債費比率（分子）の構造'!L$49</f>
        <v>14</v>
      </c>
      <c r="F45" s="164"/>
      <c r="G45" s="164"/>
      <c r="H45" s="164">
        <f>'実質公債費比率（分子）の構造'!M$49</f>
        <v>12</v>
      </c>
      <c r="I45" s="164"/>
      <c r="J45" s="164"/>
      <c r="K45" s="164">
        <f>'実質公債費比率（分子）の構造'!N$49</f>
        <v>11</v>
      </c>
      <c r="L45" s="164"/>
      <c r="M45" s="164"/>
      <c r="N45" s="164">
        <f>'実質公債費比率（分子）の構造'!O$49</f>
        <v>11</v>
      </c>
      <c r="O45" s="164"/>
      <c r="P45" s="164"/>
    </row>
    <row r="46" spans="1:16" x14ac:dyDescent="0.15">
      <c r="A46" s="164" t="s">
        <v>64</v>
      </c>
      <c r="B46" s="164">
        <f>'実質公債費比率（分子）の構造'!K$48</f>
        <v>1333</v>
      </c>
      <c r="C46" s="164"/>
      <c r="D46" s="164"/>
      <c r="E46" s="164">
        <f>'実質公債費比率（分子）の構造'!L$48</f>
        <v>1145</v>
      </c>
      <c r="F46" s="164"/>
      <c r="G46" s="164"/>
      <c r="H46" s="164">
        <f>'実質公債費比率（分子）の構造'!M$48</f>
        <v>1086</v>
      </c>
      <c r="I46" s="164"/>
      <c r="J46" s="164"/>
      <c r="K46" s="164">
        <f>'実質公債費比率（分子）の構造'!N$48</f>
        <v>1108</v>
      </c>
      <c r="L46" s="164"/>
      <c r="M46" s="164"/>
      <c r="N46" s="164">
        <f>'実質公債費比率（分子）の構造'!O$48</f>
        <v>1164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3375</v>
      </c>
      <c r="C49" s="164"/>
      <c r="D49" s="164"/>
      <c r="E49" s="164">
        <f>'実質公債費比率（分子）の構造'!L$45</f>
        <v>3372</v>
      </c>
      <c r="F49" s="164"/>
      <c r="G49" s="164"/>
      <c r="H49" s="164">
        <f>'実質公債費比率（分子）の構造'!M$45</f>
        <v>3459</v>
      </c>
      <c r="I49" s="164"/>
      <c r="J49" s="164"/>
      <c r="K49" s="164">
        <f>'実質公債費比率（分子）の構造'!N$45</f>
        <v>3531</v>
      </c>
      <c r="L49" s="164"/>
      <c r="M49" s="164"/>
      <c r="N49" s="164">
        <f>'実質公債費比率（分子）の構造'!O$45</f>
        <v>3373</v>
      </c>
      <c r="O49" s="164"/>
      <c r="P49" s="164"/>
    </row>
    <row r="50" spans="1:16" x14ac:dyDescent="0.15">
      <c r="A50" s="164" t="s">
        <v>67</v>
      </c>
      <c r="B50" s="164" t="e">
        <f>NA()</f>
        <v>#N/A</v>
      </c>
      <c r="C50" s="164">
        <f>IF(ISNUMBER('実質公債費比率（分子）の構造'!K$53),'実質公債費比率（分子）の構造'!K$53,NA())</f>
        <v>1151</v>
      </c>
      <c r="D50" s="164" t="e">
        <f>NA()</f>
        <v>#N/A</v>
      </c>
      <c r="E50" s="164" t="e">
        <f>NA()</f>
        <v>#N/A</v>
      </c>
      <c r="F50" s="164">
        <f>IF(ISNUMBER('実質公債費比率（分子）の構造'!L$53),'実質公債費比率（分子）の構造'!L$53,NA())</f>
        <v>1032</v>
      </c>
      <c r="G50" s="164" t="e">
        <f>NA()</f>
        <v>#N/A</v>
      </c>
      <c r="H50" s="164" t="e">
        <f>NA()</f>
        <v>#N/A</v>
      </c>
      <c r="I50" s="164">
        <f>IF(ISNUMBER('実質公債費比率（分子）の構造'!M$53),'実質公債費比率（分子）の構造'!M$53,NA())</f>
        <v>1145</v>
      </c>
      <c r="J50" s="164" t="e">
        <f>NA()</f>
        <v>#N/A</v>
      </c>
      <c r="K50" s="164" t="e">
        <f>NA()</f>
        <v>#N/A</v>
      </c>
      <c r="L50" s="164">
        <f>IF(ISNUMBER('実質公債費比率（分子）の構造'!N$53),'実質公債費比率（分子）の構造'!N$53,NA())</f>
        <v>1201</v>
      </c>
      <c r="M50" s="164" t="e">
        <f>NA()</f>
        <v>#N/A</v>
      </c>
      <c r="N50" s="164" t="e">
        <f>NA()</f>
        <v>#N/A</v>
      </c>
      <c r="O50" s="164">
        <f>IF(ISNUMBER('実質公債費比率（分子）の構造'!O$53),'実質公債費比率（分子）の構造'!O$53,NA())</f>
        <v>1301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32690</v>
      </c>
      <c r="E56" s="163"/>
      <c r="F56" s="163"/>
      <c r="G56" s="163">
        <f>'将来負担比率（分子）の構造'!J$52</f>
        <v>31107</v>
      </c>
      <c r="H56" s="163"/>
      <c r="I56" s="163"/>
      <c r="J56" s="163">
        <f>'将来負担比率（分子）の構造'!K$52</f>
        <v>29538</v>
      </c>
      <c r="K56" s="163"/>
      <c r="L56" s="163"/>
      <c r="M56" s="163">
        <f>'将来負担比率（分子）の構造'!L$52</f>
        <v>29639</v>
      </c>
      <c r="N56" s="163"/>
      <c r="O56" s="163"/>
      <c r="P56" s="163">
        <f>'将来負担比率（分子）の構造'!M$52</f>
        <v>30019</v>
      </c>
    </row>
    <row r="57" spans="1:16" x14ac:dyDescent="0.15">
      <c r="A57" s="163" t="s">
        <v>42</v>
      </c>
      <c r="B57" s="163"/>
      <c r="C57" s="163"/>
      <c r="D57" s="163">
        <f>'将来負担比率（分子）の構造'!I$51</f>
        <v>199</v>
      </c>
      <c r="E57" s="163"/>
      <c r="F57" s="163"/>
      <c r="G57" s="163">
        <f>'将来負担比率（分子）の構造'!J$51</f>
        <v>168</v>
      </c>
      <c r="H57" s="163"/>
      <c r="I57" s="163"/>
      <c r="J57" s="163">
        <f>'将来負担比率（分子）の構造'!K$51</f>
        <v>148</v>
      </c>
      <c r="K57" s="163"/>
      <c r="L57" s="163"/>
      <c r="M57" s="163">
        <f>'将来負担比率（分子）の構造'!L$51</f>
        <v>124</v>
      </c>
      <c r="N57" s="163"/>
      <c r="O57" s="163"/>
      <c r="P57" s="163">
        <f>'将来負担比率（分子）の構造'!M$51</f>
        <v>100</v>
      </c>
    </row>
    <row r="58" spans="1:16" x14ac:dyDescent="0.15">
      <c r="A58" s="163" t="s">
        <v>41</v>
      </c>
      <c r="B58" s="163"/>
      <c r="C58" s="163"/>
      <c r="D58" s="163">
        <f>'将来負担比率（分子）の構造'!I$50</f>
        <v>10207</v>
      </c>
      <c r="E58" s="163"/>
      <c r="F58" s="163"/>
      <c r="G58" s="163">
        <f>'将来負担比率（分子）の構造'!J$50</f>
        <v>10632</v>
      </c>
      <c r="H58" s="163"/>
      <c r="I58" s="163"/>
      <c r="J58" s="163">
        <f>'将来負担比率（分子）の構造'!K$50</f>
        <v>11092</v>
      </c>
      <c r="K58" s="163"/>
      <c r="L58" s="163"/>
      <c r="M58" s="163">
        <f>'将来負担比率（分子）の構造'!L$50</f>
        <v>11138</v>
      </c>
      <c r="N58" s="163"/>
      <c r="O58" s="163"/>
      <c r="P58" s="163">
        <f>'将来負担比率（分子）の構造'!M$50</f>
        <v>10605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4536</v>
      </c>
      <c r="C62" s="163"/>
      <c r="D62" s="163"/>
      <c r="E62" s="163">
        <f>'将来負担比率（分子）の構造'!J$45</f>
        <v>4536</v>
      </c>
      <c r="F62" s="163"/>
      <c r="G62" s="163"/>
      <c r="H62" s="163">
        <f>'将来負担比率（分子）の構造'!K$45</f>
        <v>4186</v>
      </c>
      <c r="I62" s="163"/>
      <c r="J62" s="163"/>
      <c r="K62" s="163">
        <f>'将来負担比率（分子）の構造'!L$45</f>
        <v>4251</v>
      </c>
      <c r="L62" s="163"/>
      <c r="M62" s="163"/>
      <c r="N62" s="163">
        <f>'将来負担比率（分子）の構造'!M$45</f>
        <v>4141</v>
      </c>
      <c r="O62" s="163"/>
      <c r="P62" s="163"/>
    </row>
    <row r="63" spans="1:16" x14ac:dyDescent="0.15">
      <c r="A63" s="163" t="s">
        <v>34</v>
      </c>
      <c r="B63" s="163">
        <f>'将来負担比率（分子）の構造'!I$44</f>
        <v>153</v>
      </c>
      <c r="C63" s="163"/>
      <c r="D63" s="163"/>
      <c r="E63" s="163">
        <f>'将来負担比率（分子）の構造'!J$44</f>
        <v>140</v>
      </c>
      <c r="F63" s="163"/>
      <c r="G63" s="163"/>
      <c r="H63" s="163">
        <f>'将来負担比率（分子）の構造'!K$44</f>
        <v>128</v>
      </c>
      <c r="I63" s="163"/>
      <c r="J63" s="163"/>
      <c r="K63" s="163">
        <f>'将来負担比率（分子）の構造'!L$44</f>
        <v>118</v>
      </c>
      <c r="L63" s="163"/>
      <c r="M63" s="163"/>
      <c r="N63" s="163">
        <f>'将来負担比率（分子）の構造'!M$44</f>
        <v>108</v>
      </c>
      <c r="O63" s="163"/>
      <c r="P63" s="163"/>
    </row>
    <row r="64" spans="1:16" x14ac:dyDescent="0.15">
      <c r="A64" s="163" t="s">
        <v>33</v>
      </c>
      <c r="B64" s="163">
        <f>'将来負担比率（分子）の構造'!I$43</f>
        <v>8765</v>
      </c>
      <c r="C64" s="163"/>
      <c r="D64" s="163"/>
      <c r="E64" s="163">
        <f>'将来負担比率（分子）の構造'!J$43</f>
        <v>8474</v>
      </c>
      <c r="F64" s="163"/>
      <c r="G64" s="163"/>
      <c r="H64" s="163">
        <f>'将来負担比率（分子）の構造'!K$43</f>
        <v>7651</v>
      </c>
      <c r="I64" s="163"/>
      <c r="J64" s="163"/>
      <c r="K64" s="163">
        <f>'将来負担比率（分子）の構造'!L$43</f>
        <v>6939</v>
      </c>
      <c r="L64" s="163"/>
      <c r="M64" s="163"/>
      <c r="N64" s="163">
        <f>'将来負担比率（分子）の構造'!M$43</f>
        <v>6612</v>
      </c>
      <c r="O64" s="163"/>
      <c r="P64" s="163"/>
    </row>
    <row r="65" spans="1:16" x14ac:dyDescent="0.15">
      <c r="A65" s="163" t="s">
        <v>32</v>
      </c>
      <c r="B65" s="163">
        <f>'将来負担比率（分子）の構造'!I$42</f>
        <v>217</v>
      </c>
      <c r="C65" s="163"/>
      <c r="D65" s="163"/>
      <c r="E65" s="163">
        <f>'将来負担比率（分子）の構造'!J$42</f>
        <v>187</v>
      </c>
      <c r="F65" s="163"/>
      <c r="G65" s="163"/>
      <c r="H65" s="163">
        <f>'将来負担比率（分子）の構造'!K$42</f>
        <v>167</v>
      </c>
      <c r="I65" s="163"/>
      <c r="J65" s="163"/>
      <c r="K65" s="163">
        <f>'将来負担比率（分子）の構造'!L$42</f>
        <v>150</v>
      </c>
      <c r="L65" s="163"/>
      <c r="M65" s="163"/>
      <c r="N65" s="163">
        <f>'将来負担比率（分子）の構造'!M$42</f>
        <v>131</v>
      </c>
      <c r="O65" s="163"/>
      <c r="P65" s="163"/>
    </row>
    <row r="66" spans="1:16" x14ac:dyDescent="0.15">
      <c r="A66" s="163" t="s">
        <v>31</v>
      </c>
      <c r="B66" s="163">
        <f>'将来負担比率（分子）の構造'!I$41</f>
        <v>32492</v>
      </c>
      <c r="C66" s="163"/>
      <c r="D66" s="163"/>
      <c r="E66" s="163">
        <f>'将来負担比率（分子）の構造'!J$41</f>
        <v>31080</v>
      </c>
      <c r="F66" s="163"/>
      <c r="G66" s="163"/>
      <c r="H66" s="163">
        <f>'将来負担比率（分子）の構造'!K$41</f>
        <v>29980</v>
      </c>
      <c r="I66" s="163"/>
      <c r="J66" s="163"/>
      <c r="K66" s="163">
        <f>'将来負担比率（分子）の構造'!L$41</f>
        <v>30344</v>
      </c>
      <c r="L66" s="163"/>
      <c r="M66" s="163"/>
      <c r="N66" s="163">
        <f>'将来負担比率（分子）の構造'!M$41</f>
        <v>31809</v>
      </c>
      <c r="O66" s="163"/>
      <c r="P66" s="163"/>
    </row>
    <row r="67" spans="1:16" x14ac:dyDescent="0.15">
      <c r="A67" s="163" t="s">
        <v>71</v>
      </c>
      <c r="B67" s="163" t="e">
        <f>NA()</f>
        <v>#N/A</v>
      </c>
      <c r="C67" s="163">
        <f>IF(ISNUMBER('将来負担比率（分子）の構造'!I$53), IF('将来負担比率（分子）の構造'!I$53 &lt; 0, 0, '将来負担比率（分子）の構造'!I$53), NA())</f>
        <v>3068</v>
      </c>
      <c r="D67" s="163" t="e">
        <f>NA()</f>
        <v>#N/A</v>
      </c>
      <c r="E67" s="163" t="e">
        <f>NA()</f>
        <v>#N/A</v>
      </c>
      <c r="F67" s="163">
        <f>IF(ISNUMBER('将来負担比率（分子）の構造'!J$53), IF('将来負担比率（分子）の構造'!J$53 &lt; 0, 0, '将来負担比率（分子）の構造'!J$53), NA())</f>
        <v>2511</v>
      </c>
      <c r="G67" s="163" t="e">
        <f>NA()</f>
        <v>#N/A</v>
      </c>
      <c r="H67" s="163" t="e">
        <f>NA()</f>
        <v>#N/A</v>
      </c>
      <c r="I67" s="163">
        <f>IF(ISNUMBER('将来負担比率（分子）の構造'!K$53), IF('将来負担比率（分子）の構造'!K$53 &lt; 0, 0, '将来負担比率（分子）の構造'!K$53), NA())</f>
        <v>1334</v>
      </c>
      <c r="J67" s="163" t="e">
        <f>NA()</f>
        <v>#N/A</v>
      </c>
      <c r="K67" s="163" t="e">
        <f>NA()</f>
        <v>#N/A</v>
      </c>
      <c r="L67" s="163">
        <f>IF(ISNUMBER('将来負担比率（分子）の構造'!L$53), IF('将来負担比率（分子）の構造'!L$53 &lt; 0, 0, '将来負担比率（分子）の構造'!L$53), NA())</f>
        <v>900</v>
      </c>
      <c r="M67" s="163" t="e">
        <f>NA()</f>
        <v>#N/A</v>
      </c>
      <c r="N67" s="163" t="e">
        <f>NA()</f>
        <v>#N/A</v>
      </c>
      <c r="O67" s="163">
        <f>IF(ISNUMBER('将来負担比率（分子）の構造'!M$53), IF('将来負担比率（分子）の構造'!M$53 &lt; 0, 0, '将来負担比率（分子）の構造'!M$53), NA())</f>
        <v>2077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5844</v>
      </c>
      <c r="C72" s="167">
        <f>基金残高に係る経年分析!G55</f>
        <v>5469</v>
      </c>
      <c r="D72" s="167">
        <f>基金残高に係る経年分析!H55</f>
        <v>5115</v>
      </c>
    </row>
    <row r="73" spans="1:16" x14ac:dyDescent="0.15">
      <c r="A73" s="166" t="s">
        <v>74</v>
      </c>
      <c r="B73" s="167">
        <f>基金残高に係る経年分析!F56</f>
        <v>1</v>
      </c>
      <c r="C73" s="167">
        <f>基金残高に係る経年分析!G56</f>
        <v>1</v>
      </c>
      <c r="D73" s="167">
        <f>基金残高に係る経年分析!H56</f>
        <v>1</v>
      </c>
    </row>
    <row r="74" spans="1:16" x14ac:dyDescent="0.15">
      <c r="A74" s="166" t="s">
        <v>75</v>
      </c>
      <c r="B74" s="167">
        <f>基金残高に係る経年分析!F57</f>
        <v>12265</v>
      </c>
      <c r="C74" s="167">
        <f>基金残高に係る経年分析!G57</f>
        <v>12641</v>
      </c>
      <c r="D74" s="167">
        <f>基金残高に係る経年分析!H57</f>
        <v>12957</v>
      </c>
    </row>
  </sheetData>
  <sheetProtection algorithmName="SHA-512" hashValue="kKuarrikqK6MFscprOLr7jXIvWkb28pRi7LWeeJ3ZAA4mkO/tDLUl2ABzN2o6WZLhQ095xTNPpb2clu3ioWYIw==" saltValue="ayptqWfOMPey6YCfRlmPt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3968154</v>
      </c>
      <c r="S5" s="613"/>
      <c r="T5" s="613"/>
      <c r="U5" s="613"/>
      <c r="V5" s="613"/>
      <c r="W5" s="613"/>
      <c r="X5" s="613"/>
      <c r="Y5" s="614"/>
      <c r="Z5" s="615">
        <v>10.1</v>
      </c>
      <c r="AA5" s="615"/>
      <c r="AB5" s="615"/>
      <c r="AC5" s="615"/>
      <c r="AD5" s="616">
        <v>3968154</v>
      </c>
      <c r="AE5" s="616"/>
      <c r="AF5" s="616"/>
      <c r="AG5" s="616"/>
      <c r="AH5" s="616"/>
      <c r="AI5" s="616"/>
      <c r="AJ5" s="616"/>
      <c r="AK5" s="616"/>
      <c r="AL5" s="617">
        <v>24.5</v>
      </c>
      <c r="AM5" s="618"/>
      <c r="AN5" s="618"/>
      <c r="AO5" s="619"/>
      <c r="AP5" s="609" t="s">
        <v>216</v>
      </c>
      <c r="AQ5" s="610"/>
      <c r="AR5" s="610"/>
      <c r="AS5" s="610"/>
      <c r="AT5" s="610"/>
      <c r="AU5" s="610"/>
      <c r="AV5" s="610"/>
      <c r="AW5" s="610"/>
      <c r="AX5" s="610"/>
      <c r="AY5" s="610"/>
      <c r="AZ5" s="610"/>
      <c r="BA5" s="610"/>
      <c r="BB5" s="610"/>
      <c r="BC5" s="610"/>
      <c r="BD5" s="610"/>
      <c r="BE5" s="610"/>
      <c r="BF5" s="611"/>
      <c r="BG5" s="623">
        <v>3928833</v>
      </c>
      <c r="BH5" s="624"/>
      <c r="BI5" s="624"/>
      <c r="BJ5" s="624"/>
      <c r="BK5" s="624"/>
      <c r="BL5" s="624"/>
      <c r="BM5" s="624"/>
      <c r="BN5" s="625"/>
      <c r="BO5" s="626">
        <v>99</v>
      </c>
      <c r="BP5" s="626"/>
      <c r="BQ5" s="626"/>
      <c r="BR5" s="626"/>
      <c r="BS5" s="627">
        <v>31977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245953</v>
      </c>
      <c r="S6" s="624"/>
      <c r="T6" s="624"/>
      <c r="U6" s="624"/>
      <c r="V6" s="624"/>
      <c r="W6" s="624"/>
      <c r="X6" s="624"/>
      <c r="Y6" s="625"/>
      <c r="Z6" s="626">
        <v>0.6</v>
      </c>
      <c r="AA6" s="626"/>
      <c r="AB6" s="626"/>
      <c r="AC6" s="626"/>
      <c r="AD6" s="627">
        <v>245953</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3928833</v>
      </c>
      <c r="BH6" s="624"/>
      <c r="BI6" s="624"/>
      <c r="BJ6" s="624"/>
      <c r="BK6" s="624"/>
      <c r="BL6" s="624"/>
      <c r="BM6" s="624"/>
      <c r="BN6" s="625"/>
      <c r="BO6" s="626">
        <v>99</v>
      </c>
      <c r="BP6" s="626"/>
      <c r="BQ6" s="626"/>
      <c r="BR6" s="626"/>
      <c r="BS6" s="627">
        <v>31977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170582</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170573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1324</v>
      </c>
      <c r="S7" s="624"/>
      <c r="T7" s="624"/>
      <c r="U7" s="624"/>
      <c r="V7" s="624"/>
      <c r="W7" s="624"/>
      <c r="X7" s="624"/>
      <c r="Y7" s="625"/>
      <c r="Z7" s="626">
        <v>0</v>
      </c>
      <c r="AA7" s="626"/>
      <c r="AB7" s="626"/>
      <c r="AC7" s="626"/>
      <c r="AD7" s="627">
        <v>1324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1462357</v>
      </c>
      <c r="BH7" s="624"/>
      <c r="BI7" s="624"/>
      <c r="BJ7" s="624"/>
      <c r="BK7" s="624"/>
      <c r="BL7" s="624"/>
      <c r="BM7" s="624"/>
      <c r="BN7" s="625"/>
      <c r="BO7" s="626">
        <v>36.9</v>
      </c>
      <c r="BP7" s="626"/>
      <c r="BQ7" s="626"/>
      <c r="BR7" s="626"/>
      <c r="BS7" s="627">
        <v>31977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9349566</v>
      </c>
      <c r="CS7" s="624"/>
      <c r="CT7" s="624"/>
      <c r="CU7" s="624"/>
      <c r="CV7" s="624"/>
      <c r="CW7" s="624"/>
      <c r="CX7" s="624"/>
      <c r="CY7" s="625"/>
      <c r="CZ7" s="626">
        <v>24.9</v>
      </c>
      <c r="DA7" s="626"/>
      <c r="DB7" s="626"/>
      <c r="DC7" s="626"/>
      <c r="DD7" s="632">
        <v>938310</v>
      </c>
      <c r="DE7" s="624"/>
      <c r="DF7" s="624"/>
      <c r="DG7" s="624"/>
      <c r="DH7" s="624"/>
      <c r="DI7" s="624"/>
      <c r="DJ7" s="624"/>
      <c r="DK7" s="624"/>
      <c r="DL7" s="624"/>
      <c r="DM7" s="624"/>
      <c r="DN7" s="624"/>
      <c r="DO7" s="624"/>
      <c r="DP7" s="625"/>
      <c r="DQ7" s="632">
        <v>2512308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28811</v>
      </c>
      <c r="S8" s="624"/>
      <c r="T8" s="624"/>
      <c r="U8" s="624"/>
      <c r="V8" s="624"/>
      <c r="W8" s="624"/>
      <c r="X8" s="624"/>
      <c r="Y8" s="625"/>
      <c r="Z8" s="626">
        <v>0.1</v>
      </c>
      <c r="AA8" s="626"/>
      <c r="AB8" s="626"/>
      <c r="AC8" s="626"/>
      <c r="AD8" s="627">
        <v>28811</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53844</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7423297</v>
      </c>
      <c r="CS8" s="624"/>
      <c r="CT8" s="624"/>
      <c r="CU8" s="624"/>
      <c r="CV8" s="624"/>
      <c r="CW8" s="624"/>
      <c r="CX8" s="624"/>
      <c r="CY8" s="625"/>
      <c r="CZ8" s="626">
        <v>19.7</v>
      </c>
      <c r="DA8" s="626"/>
      <c r="DB8" s="626"/>
      <c r="DC8" s="626"/>
      <c r="DD8" s="632">
        <v>281141</v>
      </c>
      <c r="DE8" s="624"/>
      <c r="DF8" s="624"/>
      <c r="DG8" s="624"/>
      <c r="DH8" s="624"/>
      <c r="DI8" s="624"/>
      <c r="DJ8" s="624"/>
      <c r="DK8" s="624"/>
      <c r="DL8" s="624"/>
      <c r="DM8" s="624"/>
      <c r="DN8" s="624"/>
      <c r="DO8" s="624"/>
      <c r="DP8" s="625"/>
      <c r="DQ8" s="632">
        <v>3929681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35737</v>
      </c>
      <c r="S9" s="624"/>
      <c r="T9" s="624"/>
      <c r="U9" s="624"/>
      <c r="V9" s="624"/>
      <c r="W9" s="624"/>
      <c r="X9" s="624"/>
      <c r="Y9" s="625"/>
      <c r="Z9" s="626">
        <v>0.1</v>
      </c>
      <c r="AA9" s="626"/>
      <c r="AB9" s="626"/>
      <c r="AC9" s="626"/>
      <c r="AD9" s="627">
        <v>35737</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1204061</v>
      </c>
      <c r="BH9" s="624"/>
      <c r="BI9" s="624"/>
      <c r="BJ9" s="624"/>
      <c r="BK9" s="624"/>
      <c r="BL9" s="624"/>
      <c r="BM9" s="624"/>
      <c r="BN9" s="625"/>
      <c r="BO9" s="626">
        <v>30.3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3356521</v>
      </c>
      <c r="CS9" s="624"/>
      <c r="CT9" s="624"/>
      <c r="CU9" s="624"/>
      <c r="CV9" s="624"/>
      <c r="CW9" s="624"/>
      <c r="CX9" s="624"/>
      <c r="CY9" s="625"/>
      <c r="CZ9" s="626">
        <v>8.9</v>
      </c>
      <c r="DA9" s="626"/>
      <c r="DB9" s="626"/>
      <c r="DC9" s="626"/>
      <c r="DD9" s="632">
        <v>39121</v>
      </c>
      <c r="DE9" s="624"/>
      <c r="DF9" s="624"/>
      <c r="DG9" s="624"/>
      <c r="DH9" s="624"/>
      <c r="DI9" s="624"/>
      <c r="DJ9" s="624"/>
      <c r="DK9" s="624"/>
      <c r="DL9" s="624"/>
      <c r="DM9" s="624"/>
      <c r="DN9" s="624"/>
      <c r="DO9" s="624"/>
      <c r="DP9" s="625"/>
      <c r="DQ9" s="632">
        <v>2485318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92420</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120451</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70451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901192</v>
      </c>
      <c r="S11" s="624"/>
      <c r="T11" s="624"/>
      <c r="U11" s="624"/>
      <c r="V11" s="624"/>
      <c r="W11" s="624"/>
      <c r="X11" s="624"/>
      <c r="Y11" s="625"/>
      <c r="Z11" s="628">
        <v>2.2999999999999998</v>
      </c>
      <c r="AA11" s="629"/>
      <c r="AB11" s="629"/>
      <c r="AC11" s="635"/>
      <c r="AD11" s="632">
        <v>901192</v>
      </c>
      <c r="AE11" s="624"/>
      <c r="AF11" s="624"/>
      <c r="AG11" s="624"/>
      <c r="AH11" s="624"/>
      <c r="AI11" s="624"/>
      <c r="AJ11" s="624"/>
      <c r="AK11" s="625"/>
      <c r="AL11" s="628">
        <v>5.6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112032</v>
      </c>
      <c r="BH11" s="624"/>
      <c r="BI11" s="624"/>
      <c r="BJ11" s="624"/>
      <c r="BK11" s="624"/>
      <c r="BL11" s="624"/>
      <c r="BM11" s="624"/>
      <c r="BN11" s="625"/>
      <c r="BO11" s="626">
        <v>2.8</v>
      </c>
      <c r="BP11" s="626"/>
      <c r="BQ11" s="626"/>
      <c r="BR11" s="626"/>
      <c r="BS11" s="627">
        <v>31977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1514473</v>
      </c>
      <c r="CS11" s="624"/>
      <c r="CT11" s="624"/>
      <c r="CU11" s="624"/>
      <c r="CV11" s="624"/>
      <c r="CW11" s="624"/>
      <c r="CX11" s="624"/>
      <c r="CY11" s="625"/>
      <c r="CZ11" s="626">
        <v>4</v>
      </c>
      <c r="DA11" s="626"/>
      <c r="DB11" s="626"/>
      <c r="DC11" s="626"/>
      <c r="DD11" s="632">
        <v>349342</v>
      </c>
      <c r="DE11" s="624"/>
      <c r="DF11" s="624"/>
      <c r="DG11" s="624"/>
      <c r="DH11" s="624"/>
      <c r="DI11" s="624"/>
      <c r="DJ11" s="624"/>
      <c r="DK11" s="624"/>
      <c r="DL11" s="624"/>
      <c r="DM11" s="624"/>
      <c r="DN11" s="624"/>
      <c r="DO11" s="624"/>
      <c r="DP11" s="625"/>
      <c r="DQ11" s="632">
        <v>591395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4855</v>
      </c>
      <c r="S12" s="624"/>
      <c r="T12" s="624"/>
      <c r="U12" s="624"/>
      <c r="V12" s="624"/>
      <c r="W12" s="624"/>
      <c r="X12" s="624"/>
      <c r="Y12" s="625"/>
      <c r="Z12" s="626">
        <v>0</v>
      </c>
      <c r="AA12" s="626"/>
      <c r="AB12" s="626"/>
      <c r="AC12" s="626"/>
      <c r="AD12" s="627">
        <v>4855</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2073476</v>
      </c>
      <c r="BH12" s="624"/>
      <c r="BI12" s="624"/>
      <c r="BJ12" s="624"/>
      <c r="BK12" s="624"/>
      <c r="BL12" s="624"/>
      <c r="BM12" s="624"/>
      <c r="BN12" s="625"/>
      <c r="BO12" s="626">
        <v>52.3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1956543</v>
      </c>
      <c r="CS12" s="624"/>
      <c r="CT12" s="624"/>
      <c r="CU12" s="624"/>
      <c r="CV12" s="624"/>
      <c r="CW12" s="624"/>
      <c r="CX12" s="624"/>
      <c r="CY12" s="625"/>
      <c r="CZ12" s="626">
        <v>5.2</v>
      </c>
      <c r="DA12" s="626"/>
      <c r="DB12" s="626"/>
      <c r="DC12" s="626"/>
      <c r="DD12" s="632">
        <v>186562</v>
      </c>
      <c r="DE12" s="624"/>
      <c r="DF12" s="624"/>
      <c r="DG12" s="624"/>
      <c r="DH12" s="624"/>
      <c r="DI12" s="624"/>
      <c r="DJ12" s="624"/>
      <c r="DK12" s="624"/>
      <c r="DL12" s="624"/>
      <c r="DM12" s="624"/>
      <c r="DN12" s="624"/>
      <c r="DO12" s="624"/>
      <c r="DP12" s="625"/>
      <c r="DQ12" s="632">
        <v>623473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v>
      </c>
      <c r="S13" s="624"/>
      <c r="T13" s="624"/>
      <c r="U13" s="624"/>
      <c r="V13" s="624"/>
      <c r="W13" s="624"/>
      <c r="X13" s="624"/>
      <c r="Y13" s="625"/>
      <c r="Z13" s="626">
        <v>0</v>
      </c>
      <c r="AA13" s="626"/>
      <c r="AB13" s="626"/>
      <c r="AC13" s="626"/>
      <c r="AD13" s="627">
        <v>1</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2055377</v>
      </c>
      <c r="BH13" s="624"/>
      <c r="BI13" s="624"/>
      <c r="BJ13" s="624"/>
      <c r="BK13" s="624"/>
      <c r="BL13" s="624"/>
      <c r="BM13" s="624"/>
      <c r="BN13" s="625"/>
      <c r="BO13" s="626">
        <v>51.8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4623674</v>
      </c>
      <c r="CS13" s="624"/>
      <c r="CT13" s="624"/>
      <c r="CU13" s="624"/>
      <c r="CV13" s="624"/>
      <c r="CW13" s="624"/>
      <c r="CX13" s="624"/>
      <c r="CY13" s="625"/>
      <c r="CZ13" s="626">
        <v>12.3</v>
      </c>
      <c r="DA13" s="626"/>
      <c r="DB13" s="626"/>
      <c r="DC13" s="626"/>
      <c r="DD13" s="632">
        <v>1605119</v>
      </c>
      <c r="DE13" s="624"/>
      <c r="DF13" s="624"/>
      <c r="DG13" s="624"/>
      <c r="DH13" s="624"/>
      <c r="DI13" s="624"/>
      <c r="DJ13" s="624"/>
      <c r="DK13" s="624"/>
      <c r="DL13" s="624"/>
      <c r="DM13" s="624"/>
      <c r="DN13" s="624"/>
      <c r="DO13" s="624"/>
      <c r="DP13" s="625"/>
      <c r="DQ13" s="632">
        <v>2837233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153987</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961527</v>
      </c>
      <c r="CS14" s="624"/>
      <c r="CT14" s="624"/>
      <c r="CU14" s="624"/>
      <c r="CV14" s="624"/>
      <c r="CW14" s="624"/>
      <c r="CX14" s="624"/>
      <c r="CY14" s="625"/>
      <c r="CZ14" s="626">
        <v>2.6</v>
      </c>
      <c r="DA14" s="626"/>
      <c r="DB14" s="626"/>
      <c r="DC14" s="626"/>
      <c r="DD14" s="632">
        <v>148868</v>
      </c>
      <c r="DE14" s="624"/>
      <c r="DF14" s="624"/>
      <c r="DG14" s="624"/>
      <c r="DH14" s="624"/>
      <c r="DI14" s="624"/>
      <c r="DJ14" s="624"/>
      <c r="DK14" s="624"/>
      <c r="DL14" s="624"/>
      <c r="DM14" s="624"/>
      <c r="DN14" s="624"/>
      <c r="DO14" s="624"/>
      <c r="DP14" s="625"/>
      <c r="DQ14" s="632">
        <v>824853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25936</v>
      </c>
      <c r="S15" s="624"/>
      <c r="T15" s="624"/>
      <c r="U15" s="624"/>
      <c r="V15" s="624"/>
      <c r="W15" s="624"/>
      <c r="X15" s="624"/>
      <c r="Y15" s="625"/>
      <c r="Z15" s="626">
        <v>0.1</v>
      </c>
      <c r="AA15" s="626"/>
      <c r="AB15" s="626"/>
      <c r="AC15" s="626"/>
      <c r="AD15" s="627">
        <v>25936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239013</v>
      </c>
      <c r="BH15" s="624"/>
      <c r="BI15" s="624"/>
      <c r="BJ15" s="624"/>
      <c r="BK15" s="624"/>
      <c r="BL15" s="624"/>
      <c r="BM15" s="624"/>
      <c r="BN15" s="625"/>
      <c r="BO15" s="626">
        <v>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4701366</v>
      </c>
      <c r="CS15" s="624"/>
      <c r="CT15" s="624"/>
      <c r="CU15" s="624"/>
      <c r="CV15" s="624"/>
      <c r="CW15" s="624"/>
      <c r="CX15" s="624"/>
      <c r="CY15" s="625"/>
      <c r="CZ15" s="626">
        <v>12.5</v>
      </c>
      <c r="DA15" s="626"/>
      <c r="DB15" s="626"/>
      <c r="DC15" s="626"/>
      <c r="DD15" s="632">
        <v>2510505</v>
      </c>
      <c r="DE15" s="624"/>
      <c r="DF15" s="624"/>
      <c r="DG15" s="624"/>
      <c r="DH15" s="624"/>
      <c r="DI15" s="624"/>
      <c r="DJ15" s="624"/>
      <c r="DK15" s="624"/>
      <c r="DL15" s="624"/>
      <c r="DM15" s="624"/>
      <c r="DN15" s="624"/>
      <c r="DO15" s="624"/>
      <c r="DP15" s="625"/>
      <c r="DQ15" s="632">
        <v>1600286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81539</v>
      </c>
      <c r="S16" s="624"/>
      <c r="T16" s="624"/>
      <c r="U16" s="624"/>
      <c r="V16" s="624"/>
      <c r="W16" s="624"/>
      <c r="X16" s="624"/>
      <c r="Y16" s="625"/>
      <c r="Z16" s="626">
        <v>0.2</v>
      </c>
      <c r="AA16" s="626"/>
      <c r="AB16" s="626"/>
      <c r="AC16" s="626"/>
      <c r="AD16" s="627">
        <v>81539</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61563</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15587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163845</v>
      </c>
      <c r="S17" s="624"/>
      <c r="T17" s="624"/>
      <c r="U17" s="624"/>
      <c r="V17" s="624"/>
      <c r="W17" s="624"/>
      <c r="X17" s="624"/>
      <c r="Y17" s="625"/>
      <c r="Z17" s="626">
        <v>0.4</v>
      </c>
      <c r="AA17" s="626"/>
      <c r="AB17" s="626"/>
      <c r="AC17" s="626"/>
      <c r="AD17" s="627">
        <v>163845</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3373294</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3327516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19241</v>
      </c>
      <c r="S18" s="624"/>
      <c r="T18" s="624"/>
      <c r="U18" s="624"/>
      <c r="V18" s="624"/>
      <c r="W18" s="624"/>
      <c r="X18" s="624"/>
      <c r="Y18" s="625"/>
      <c r="Z18" s="626">
        <v>0</v>
      </c>
      <c r="AA18" s="626"/>
      <c r="AB18" s="626"/>
      <c r="AC18" s="626"/>
      <c r="AD18" s="627">
        <v>19241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140607</v>
      </c>
      <c r="S19" s="624"/>
      <c r="T19" s="624"/>
      <c r="U19" s="624"/>
      <c r="V19" s="624"/>
      <c r="W19" s="624"/>
      <c r="X19" s="624"/>
      <c r="Y19" s="625"/>
      <c r="Z19" s="626">
        <v>0.4</v>
      </c>
      <c r="AA19" s="626"/>
      <c r="AB19" s="626"/>
      <c r="AC19" s="626"/>
      <c r="AD19" s="627">
        <v>140607</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39321</v>
      </c>
      <c r="BH19" s="624"/>
      <c r="BI19" s="624"/>
      <c r="BJ19" s="624"/>
      <c r="BK19" s="624"/>
      <c r="BL19" s="624"/>
      <c r="BM19" s="624"/>
      <c r="BN19" s="625"/>
      <c r="BO19" s="626">
        <v>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3997</v>
      </c>
      <c r="S20" s="624"/>
      <c r="T20" s="624"/>
      <c r="U20" s="624"/>
      <c r="V20" s="624"/>
      <c r="W20" s="624"/>
      <c r="X20" s="624"/>
      <c r="Y20" s="625"/>
      <c r="Z20" s="626">
        <v>0</v>
      </c>
      <c r="AA20" s="626"/>
      <c r="AB20" s="626"/>
      <c r="AC20" s="626"/>
      <c r="AD20" s="627">
        <v>3997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39321</v>
      </c>
      <c r="BH20" s="624"/>
      <c r="BI20" s="624"/>
      <c r="BJ20" s="624"/>
      <c r="BK20" s="624"/>
      <c r="BL20" s="624"/>
      <c r="BM20" s="624"/>
      <c r="BN20" s="625"/>
      <c r="BO20" s="626">
        <v>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37612857</v>
      </c>
      <c r="CS20" s="624"/>
      <c r="CT20" s="624"/>
      <c r="CU20" s="624"/>
      <c r="CV20" s="624"/>
      <c r="CW20" s="624"/>
      <c r="CX20" s="624"/>
      <c r="CY20" s="625"/>
      <c r="CZ20" s="626">
        <v>100</v>
      </c>
      <c r="DA20" s="626"/>
      <c r="DB20" s="626"/>
      <c r="DC20" s="626"/>
      <c r="DD20" s="632">
        <v>6058968</v>
      </c>
      <c r="DE20" s="624"/>
      <c r="DF20" s="624"/>
      <c r="DG20" s="624"/>
      <c r="DH20" s="624"/>
      <c r="DI20" s="624"/>
      <c r="DJ20" s="624"/>
      <c r="DK20" s="624"/>
      <c r="DL20" s="624"/>
      <c r="DM20" s="624"/>
      <c r="DN20" s="624"/>
      <c r="DO20" s="624"/>
      <c r="DP20" s="625"/>
      <c r="DQ20" s="632">
        <v>18988674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12731678</v>
      </c>
      <c r="S21" s="624"/>
      <c r="T21" s="624"/>
      <c r="U21" s="624"/>
      <c r="V21" s="624"/>
      <c r="W21" s="624"/>
      <c r="X21" s="624"/>
      <c r="Y21" s="625"/>
      <c r="Z21" s="626">
        <v>32.5</v>
      </c>
      <c r="AA21" s="626"/>
      <c r="AB21" s="626"/>
      <c r="AC21" s="626"/>
      <c r="AD21" s="627">
        <v>10747895</v>
      </c>
      <c r="AE21" s="627"/>
      <c r="AF21" s="627"/>
      <c r="AG21" s="627"/>
      <c r="AH21" s="627"/>
      <c r="AI21" s="627"/>
      <c r="AJ21" s="627"/>
      <c r="AK21" s="627"/>
      <c r="AL21" s="628">
        <v>66.3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39321</v>
      </c>
      <c r="BH21" s="624"/>
      <c r="BI21" s="624"/>
      <c r="BJ21" s="624"/>
      <c r="BK21" s="624"/>
      <c r="BL21" s="624"/>
      <c r="BM21" s="624"/>
      <c r="BN21" s="625"/>
      <c r="BO21" s="626">
        <v>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10747895</v>
      </c>
      <c r="S22" s="624"/>
      <c r="T22" s="624"/>
      <c r="U22" s="624"/>
      <c r="V22" s="624"/>
      <c r="W22" s="624"/>
      <c r="X22" s="624"/>
      <c r="Y22" s="625"/>
      <c r="Z22" s="626">
        <v>27.5</v>
      </c>
      <c r="AA22" s="626"/>
      <c r="AB22" s="626"/>
      <c r="AC22" s="626"/>
      <c r="AD22" s="627">
        <v>10747895</v>
      </c>
      <c r="AE22" s="627"/>
      <c r="AF22" s="627"/>
      <c r="AG22" s="627"/>
      <c r="AH22" s="627"/>
      <c r="AI22" s="627"/>
      <c r="AJ22" s="627"/>
      <c r="AK22" s="627"/>
      <c r="AL22" s="628">
        <v>66.3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1983759</v>
      </c>
      <c r="S23" s="624"/>
      <c r="T23" s="624"/>
      <c r="U23" s="624"/>
      <c r="V23" s="624"/>
      <c r="W23" s="624"/>
      <c r="X23" s="624"/>
      <c r="Y23" s="625"/>
      <c r="Z23" s="626">
        <v>5.0999999999999996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11390614</v>
      </c>
      <c r="CS24" s="613"/>
      <c r="CT24" s="613"/>
      <c r="CU24" s="613"/>
      <c r="CV24" s="613"/>
      <c r="CW24" s="613"/>
      <c r="CX24" s="613"/>
      <c r="CY24" s="614"/>
      <c r="CZ24" s="617">
        <v>30.3</v>
      </c>
      <c r="DA24" s="618"/>
      <c r="DB24" s="618"/>
      <c r="DC24" s="634"/>
      <c r="DD24" s="655">
        <v>8718868</v>
      </c>
      <c r="DE24" s="613"/>
      <c r="DF24" s="613"/>
      <c r="DG24" s="613"/>
      <c r="DH24" s="613"/>
      <c r="DI24" s="613"/>
      <c r="DJ24" s="613"/>
      <c r="DK24" s="614"/>
      <c r="DL24" s="655">
        <v>8661957</v>
      </c>
      <c r="DM24" s="613"/>
      <c r="DN24" s="613"/>
      <c r="DO24" s="613"/>
      <c r="DP24" s="613"/>
      <c r="DQ24" s="613"/>
      <c r="DR24" s="613"/>
      <c r="DS24" s="613"/>
      <c r="DT24" s="613"/>
      <c r="DU24" s="613"/>
      <c r="DV24" s="614"/>
      <c r="DW24" s="617">
        <v>53.3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18189025</v>
      </c>
      <c r="S25" s="624"/>
      <c r="T25" s="624"/>
      <c r="U25" s="624"/>
      <c r="V25" s="624"/>
      <c r="W25" s="624"/>
      <c r="X25" s="624"/>
      <c r="Y25" s="625"/>
      <c r="Z25" s="626">
        <v>46.5</v>
      </c>
      <c r="AA25" s="626"/>
      <c r="AB25" s="626"/>
      <c r="AC25" s="626"/>
      <c r="AD25" s="627">
        <v>16205242</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4955338</v>
      </c>
      <c r="CS25" s="656"/>
      <c r="CT25" s="656"/>
      <c r="CU25" s="656"/>
      <c r="CV25" s="656"/>
      <c r="CW25" s="656"/>
      <c r="CX25" s="656"/>
      <c r="CY25" s="657"/>
      <c r="CZ25" s="628">
        <v>13.2</v>
      </c>
      <c r="DA25" s="653"/>
      <c r="DB25" s="653"/>
      <c r="DC25" s="658"/>
      <c r="DD25" s="632">
        <v>4689557</v>
      </c>
      <c r="DE25" s="656"/>
      <c r="DF25" s="656"/>
      <c r="DG25" s="656"/>
      <c r="DH25" s="656"/>
      <c r="DI25" s="656"/>
      <c r="DJ25" s="656"/>
      <c r="DK25" s="657"/>
      <c r="DL25" s="632">
        <v>4646793</v>
      </c>
      <c r="DM25" s="656"/>
      <c r="DN25" s="656"/>
      <c r="DO25" s="656"/>
      <c r="DP25" s="656"/>
      <c r="DQ25" s="656"/>
      <c r="DR25" s="656"/>
      <c r="DS25" s="656"/>
      <c r="DT25" s="656"/>
      <c r="DU25" s="656"/>
      <c r="DV25" s="657"/>
      <c r="DW25" s="628">
        <v>28.6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2335</v>
      </c>
      <c r="S26" s="624"/>
      <c r="T26" s="624"/>
      <c r="U26" s="624"/>
      <c r="V26" s="624"/>
      <c r="W26" s="624"/>
      <c r="X26" s="624"/>
      <c r="Y26" s="625"/>
      <c r="Z26" s="626">
        <v>0</v>
      </c>
      <c r="AA26" s="626"/>
      <c r="AB26" s="626"/>
      <c r="AC26" s="626"/>
      <c r="AD26" s="627">
        <v>2335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2497007</v>
      </c>
      <c r="CS26" s="624"/>
      <c r="CT26" s="624"/>
      <c r="CU26" s="624"/>
      <c r="CV26" s="624"/>
      <c r="CW26" s="624"/>
      <c r="CX26" s="624"/>
      <c r="CY26" s="625"/>
      <c r="CZ26" s="628">
        <v>6.6</v>
      </c>
      <c r="DA26" s="653"/>
      <c r="DB26" s="653"/>
      <c r="DC26" s="658"/>
      <c r="DD26" s="632">
        <v>2394177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271152</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3968154</v>
      </c>
      <c r="BH27" s="624"/>
      <c r="BI27" s="624"/>
      <c r="BJ27" s="624"/>
      <c r="BK27" s="624"/>
      <c r="BL27" s="624"/>
      <c r="BM27" s="624"/>
      <c r="BN27" s="625"/>
      <c r="BO27" s="626">
        <v>100</v>
      </c>
      <c r="BP27" s="626"/>
      <c r="BQ27" s="626"/>
      <c r="BR27" s="626"/>
      <c r="BS27" s="627">
        <v>31977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3061982</v>
      </c>
      <c r="CS27" s="656"/>
      <c r="CT27" s="656"/>
      <c r="CU27" s="656"/>
      <c r="CV27" s="656"/>
      <c r="CW27" s="656"/>
      <c r="CX27" s="656"/>
      <c r="CY27" s="657"/>
      <c r="CZ27" s="628">
        <v>8.1</v>
      </c>
      <c r="DA27" s="653"/>
      <c r="DB27" s="653"/>
      <c r="DC27" s="658"/>
      <c r="DD27" s="632">
        <v>701795</v>
      </c>
      <c r="DE27" s="656"/>
      <c r="DF27" s="656"/>
      <c r="DG27" s="656"/>
      <c r="DH27" s="656"/>
      <c r="DI27" s="656"/>
      <c r="DJ27" s="656"/>
      <c r="DK27" s="657"/>
      <c r="DL27" s="632">
        <v>687648</v>
      </c>
      <c r="DM27" s="656"/>
      <c r="DN27" s="656"/>
      <c r="DO27" s="656"/>
      <c r="DP27" s="656"/>
      <c r="DQ27" s="656"/>
      <c r="DR27" s="656"/>
      <c r="DS27" s="656"/>
      <c r="DT27" s="656"/>
      <c r="DU27" s="656"/>
      <c r="DV27" s="657"/>
      <c r="DW27" s="628">
        <v>4.2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215597</v>
      </c>
      <c r="S28" s="624"/>
      <c r="T28" s="624"/>
      <c r="U28" s="624"/>
      <c r="V28" s="624"/>
      <c r="W28" s="624"/>
      <c r="X28" s="624"/>
      <c r="Y28" s="625"/>
      <c r="Z28" s="626">
        <v>0.6</v>
      </c>
      <c r="AA28" s="626"/>
      <c r="AB28" s="626"/>
      <c r="AC28" s="626"/>
      <c r="AD28" s="627">
        <v>7415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3373294</v>
      </c>
      <c r="CS28" s="624"/>
      <c r="CT28" s="624"/>
      <c r="CU28" s="624"/>
      <c r="CV28" s="624"/>
      <c r="CW28" s="624"/>
      <c r="CX28" s="624"/>
      <c r="CY28" s="625"/>
      <c r="CZ28" s="628">
        <v>9</v>
      </c>
      <c r="DA28" s="653"/>
      <c r="DB28" s="653"/>
      <c r="DC28" s="658"/>
      <c r="DD28" s="632">
        <v>3327516</v>
      </c>
      <c r="DE28" s="624"/>
      <c r="DF28" s="624"/>
      <c r="DG28" s="624"/>
      <c r="DH28" s="624"/>
      <c r="DI28" s="624"/>
      <c r="DJ28" s="624"/>
      <c r="DK28" s="625"/>
      <c r="DL28" s="632">
        <v>3327516</v>
      </c>
      <c r="DM28" s="624"/>
      <c r="DN28" s="624"/>
      <c r="DO28" s="624"/>
      <c r="DP28" s="624"/>
      <c r="DQ28" s="624"/>
      <c r="DR28" s="624"/>
      <c r="DS28" s="624"/>
      <c r="DT28" s="624"/>
      <c r="DU28" s="624"/>
      <c r="DV28" s="625"/>
      <c r="DW28" s="628">
        <v>20.5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184608</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3373294</v>
      </c>
      <c r="CS29" s="656"/>
      <c r="CT29" s="656"/>
      <c r="CU29" s="656"/>
      <c r="CV29" s="656"/>
      <c r="CW29" s="656"/>
      <c r="CX29" s="656"/>
      <c r="CY29" s="657"/>
      <c r="CZ29" s="628">
        <v>9</v>
      </c>
      <c r="DA29" s="653"/>
      <c r="DB29" s="653"/>
      <c r="DC29" s="658"/>
      <c r="DD29" s="632">
        <v>3327516</v>
      </c>
      <c r="DE29" s="656"/>
      <c r="DF29" s="656"/>
      <c r="DG29" s="656"/>
      <c r="DH29" s="656"/>
      <c r="DI29" s="656"/>
      <c r="DJ29" s="656"/>
      <c r="DK29" s="657"/>
      <c r="DL29" s="632">
        <v>3327516</v>
      </c>
      <c r="DM29" s="656"/>
      <c r="DN29" s="656"/>
      <c r="DO29" s="656"/>
      <c r="DP29" s="656"/>
      <c r="DQ29" s="656"/>
      <c r="DR29" s="656"/>
      <c r="DS29" s="656"/>
      <c r="DT29" s="656"/>
      <c r="DU29" s="656"/>
      <c r="DV29" s="657"/>
      <c r="DW29" s="628">
        <v>20.5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3909055</v>
      </c>
      <c r="S30" s="624"/>
      <c r="T30" s="624"/>
      <c r="U30" s="624"/>
      <c r="V30" s="624"/>
      <c r="W30" s="624"/>
      <c r="X30" s="624"/>
      <c r="Y30" s="625"/>
      <c r="Z30" s="626">
        <v>10</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3287659</v>
      </c>
      <c r="CS30" s="624"/>
      <c r="CT30" s="624"/>
      <c r="CU30" s="624"/>
      <c r="CV30" s="624"/>
      <c r="CW30" s="624"/>
      <c r="CX30" s="624"/>
      <c r="CY30" s="625"/>
      <c r="CZ30" s="628">
        <v>8.6999999999999993</v>
      </c>
      <c r="DA30" s="653"/>
      <c r="DB30" s="653"/>
      <c r="DC30" s="658"/>
      <c r="DD30" s="632">
        <v>3241881</v>
      </c>
      <c r="DE30" s="624"/>
      <c r="DF30" s="624"/>
      <c r="DG30" s="624"/>
      <c r="DH30" s="624"/>
      <c r="DI30" s="624"/>
      <c r="DJ30" s="624"/>
      <c r="DK30" s="625"/>
      <c r="DL30" s="632">
        <v>3241881</v>
      </c>
      <c r="DM30" s="624"/>
      <c r="DN30" s="624"/>
      <c r="DO30" s="624"/>
      <c r="DP30" s="624"/>
      <c r="DQ30" s="624"/>
      <c r="DR30" s="624"/>
      <c r="DS30" s="624"/>
      <c r="DT30" s="624"/>
      <c r="DU30" s="624"/>
      <c r="DV30" s="625"/>
      <c r="DW30" s="628">
        <v>19.899999999999999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95.4</v>
      </c>
      <c r="BN31" s="667"/>
      <c r="BO31" s="667"/>
      <c r="BP31" s="667"/>
      <c r="BQ31" s="668"/>
      <c r="BR31" s="670">
        <v>99.3</v>
      </c>
      <c r="BS31" s="667"/>
      <c r="BT31" s="667"/>
      <c r="BU31" s="667"/>
      <c r="BV31" s="667"/>
      <c r="BW31" s="667"/>
      <c r="BX31" s="618">
        <v>95.2</v>
      </c>
      <c r="BY31" s="667"/>
      <c r="BZ31" s="667"/>
      <c r="CA31" s="667"/>
      <c r="CB31" s="668"/>
      <c r="CD31" s="663"/>
      <c r="CE31" s="664"/>
      <c r="CF31" s="620" t="s">
        <v>300</v>
      </c>
      <c r="CG31" s="621"/>
      <c r="CH31" s="621"/>
      <c r="CI31" s="621"/>
      <c r="CJ31" s="621"/>
      <c r="CK31" s="621"/>
      <c r="CL31" s="621"/>
      <c r="CM31" s="621"/>
      <c r="CN31" s="621"/>
      <c r="CO31" s="621"/>
      <c r="CP31" s="621"/>
      <c r="CQ31" s="622"/>
      <c r="CR31" s="623">
        <v>85635</v>
      </c>
      <c r="CS31" s="656"/>
      <c r="CT31" s="656"/>
      <c r="CU31" s="656"/>
      <c r="CV31" s="656"/>
      <c r="CW31" s="656"/>
      <c r="CX31" s="656"/>
      <c r="CY31" s="657"/>
      <c r="CZ31" s="628">
        <v>0.2</v>
      </c>
      <c r="DA31" s="653"/>
      <c r="DB31" s="653"/>
      <c r="DC31" s="658"/>
      <c r="DD31" s="632">
        <v>85635</v>
      </c>
      <c r="DE31" s="656"/>
      <c r="DF31" s="656"/>
      <c r="DG31" s="656"/>
      <c r="DH31" s="656"/>
      <c r="DI31" s="656"/>
      <c r="DJ31" s="656"/>
      <c r="DK31" s="657"/>
      <c r="DL31" s="632">
        <v>85635</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1528460</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6"/>
      <c r="BI32" s="656"/>
      <c r="BJ32" s="656"/>
      <c r="BK32" s="656"/>
      <c r="BL32" s="656"/>
      <c r="BM32" s="629">
        <v>97.6</v>
      </c>
      <c r="BN32" s="656"/>
      <c r="BO32" s="656"/>
      <c r="BP32" s="656"/>
      <c r="BQ32" s="669"/>
      <c r="BR32" s="680">
        <v>99.4</v>
      </c>
      <c r="BS32" s="656"/>
      <c r="BT32" s="656"/>
      <c r="BU32" s="656"/>
      <c r="BV32" s="656"/>
      <c r="BW32" s="656"/>
      <c r="BX32" s="629">
        <v>97.8</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149125</v>
      </c>
      <c r="S33" s="624"/>
      <c r="T33" s="624"/>
      <c r="U33" s="624"/>
      <c r="V33" s="624"/>
      <c r="W33" s="624"/>
      <c r="X33" s="624"/>
      <c r="Y33" s="625"/>
      <c r="Z33" s="626">
        <v>0.4</v>
      </c>
      <c r="AA33" s="626"/>
      <c r="AB33" s="626"/>
      <c r="AC33" s="626"/>
      <c r="AD33" s="627">
        <v>14</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93.1</v>
      </c>
      <c r="BN33" s="682"/>
      <c r="BO33" s="682"/>
      <c r="BP33" s="682"/>
      <c r="BQ33" s="684"/>
      <c r="BR33" s="681">
        <v>99.2</v>
      </c>
      <c r="BS33" s="682"/>
      <c r="BT33" s="682"/>
      <c r="BU33" s="682"/>
      <c r="BV33" s="682"/>
      <c r="BW33" s="682"/>
      <c r="BX33" s="683">
        <v>92.6</v>
      </c>
      <c r="BY33" s="682"/>
      <c r="BZ33" s="682"/>
      <c r="CA33" s="682"/>
      <c r="CB33" s="684"/>
      <c r="CD33" s="620" t="s">
        <v>307</v>
      </c>
      <c r="CE33" s="621"/>
      <c r="CF33" s="621"/>
      <c r="CG33" s="621"/>
      <c r="CH33" s="621"/>
      <c r="CI33" s="621"/>
      <c r="CJ33" s="621"/>
      <c r="CK33" s="621"/>
      <c r="CL33" s="621"/>
      <c r="CM33" s="621"/>
      <c r="CN33" s="621"/>
      <c r="CO33" s="621"/>
      <c r="CP33" s="621"/>
      <c r="CQ33" s="622"/>
      <c r="CR33" s="623">
        <v>20101712</v>
      </c>
      <c r="CS33" s="656"/>
      <c r="CT33" s="656"/>
      <c r="CU33" s="656"/>
      <c r="CV33" s="656"/>
      <c r="CW33" s="656"/>
      <c r="CX33" s="656"/>
      <c r="CY33" s="657"/>
      <c r="CZ33" s="628">
        <v>53.4</v>
      </c>
      <c r="DA33" s="653"/>
      <c r="DB33" s="653"/>
      <c r="DC33" s="658"/>
      <c r="DD33" s="632">
        <v>9709542</v>
      </c>
      <c r="DE33" s="656"/>
      <c r="DF33" s="656"/>
      <c r="DG33" s="656"/>
      <c r="DH33" s="656"/>
      <c r="DI33" s="656"/>
      <c r="DJ33" s="656"/>
      <c r="DK33" s="657"/>
      <c r="DL33" s="632">
        <v>6411464</v>
      </c>
      <c r="DM33" s="656"/>
      <c r="DN33" s="656"/>
      <c r="DO33" s="656"/>
      <c r="DP33" s="656"/>
      <c r="DQ33" s="656"/>
      <c r="DR33" s="656"/>
      <c r="DS33" s="656"/>
      <c r="DT33" s="656"/>
      <c r="DU33" s="656"/>
      <c r="DV33" s="657"/>
      <c r="DW33" s="628">
        <v>39.5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3651913</v>
      </c>
      <c r="S34" s="624"/>
      <c r="T34" s="624"/>
      <c r="U34" s="624"/>
      <c r="V34" s="624"/>
      <c r="W34" s="624"/>
      <c r="X34" s="624"/>
      <c r="Y34" s="625"/>
      <c r="Z34" s="626">
        <v>9.3000000000000007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6465947</v>
      </c>
      <c r="CS34" s="624"/>
      <c r="CT34" s="624"/>
      <c r="CU34" s="624"/>
      <c r="CV34" s="624"/>
      <c r="CW34" s="624"/>
      <c r="CX34" s="624"/>
      <c r="CY34" s="625"/>
      <c r="CZ34" s="628">
        <v>17.2</v>
      </c>
      <c r="DA34" s="653"/>
      <c r="DB34" s="653"/>
      <c r="DC34" s="658"/>
      <c r="DD34" s="632">
        <v>2162666</v>
      </c>
      <c r="DE34" s="624"/>
      <c r="DF34" s="624"/>
      <c r="DG34" s="624"/>
      <c r="DH34" s="624"/>
      <c r="DI34" s="624"/>
      <c r="DJ34" s="624"/>
      <c r="DK34" s="625"/>
      <c r="DL34" s="632">
        <v>1789997</v>
      </c>
      <c r="DM34" s="624"/>
      <c r="DN34" s="624"/>
      <c r="DO34" s="624"/>
      <c r="DP34" s="624"/>
      <c r="DQ34" s="624"/>
      <c r="DR34" s="624"/>
      <c r="DS34" s="624"/>
      <c r="DT34" s="624"/>
      <c r="DU34" s="624"/>
      <c r="DV34" s="625"/>
      <c r="DW34" s="628">
        <v>11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4320627</v>
      </c>
      <c r="S35" s="624"/>
      <c r="T35" s="624"/>
      <c r="U35" s="624"/>
      <c r="V35" s="624"/>
      <c r="W35" s="624"/>
      <c r="X35" s="624"/>
      <c r="Y35" s="625"/>
      <c r="Z35" s="626">
        <v>11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3372600</v>
      </c>
      <c r="CS35" s="656"/>
      <c r="CT35" s="656"/>
      <c r="CU35" s="656"/>
      <c r="CV35" s="656"/>
      <c r="CW35" s="656"/>
      <c r="CX35" s="656"/>
      <c r="CY35" s="657"/>
      <c r="CZ35" s="628">
        <v>9</v>
      </c>
      <c r="DA35" s="653"/>
      <c r="DB35" s="653"/>
      <c r="DC35" s="658"/>
      <c r="DD35" s="632">
        <v>2364978</v>
      </c>
      <c r="DE35" s="656"/>
      <c r="DF35" s="656"/>
      <c r="DG35" s="656"/>
      <c r="DH35" s="656"/>
      <c r="DI35" s="656"/>
      <c r="DJ35" s="656"/>
      <c r="DK35" s="657"/>
      <c r="DL35" s="632">
        <v>1568495</v>
      </c>
      <c r="DM35" s="656"/>
      <c r="DN35" s="656"/>
      <c r="DO35" s="656"/>
      <c r="DP35" s="656"/>
      <c r="DQ35" s="656"/>
      <c r="DR35" s="656"/>
      <c r="DS35" s="656"/>
      <c r="DT35" s="656"/>
      <c r="DU35" s="656"/>
      <c r="DV35" s="657"/>
      <c r="DW35" s="628">
        <v>9.6999999999999993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1275777</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3924818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43583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3716958</v>
      </c>
      <c r="CS36" s="624"/>
      <c r="CT36" s="624"/>
      <c r="CU36" s="624"/>
      <c r="CV36" s="624"/>
      <c r="CW36" s="624"/>
      <c r="CX36" s="624"/>
      <c r="CY36" s="625"/>
      <c r="CZ36" s="628">
        <v>9.9</v>
      </c>
      <c r="DA36" s="653"/>
      <c r="DB36" s="653"/>
      <c r="DC36" s="658"/>
      <c r="DD36" s="632">
        <v>2746059</v>
      </c>
      <c r="DE36" s="624"/>
      <c r="DF36" s="624"/>
      <c r="DG36" s="624"/>
      <c r="DH36" s="624"/>
      <c r="DI36" s="624"/>
      <c r="DJ36" s="624"/>
      <c r="DK36" s="625"/>
      <c r="DL36" s="632">
        <v>1926942</v>
      </c>
      <c r="DM36" s="624"/>
      <c r="DN36" s="624"/>
      <c r="DO36" s="624"/>
      <c r="DP36" s="624"/>
      <c r="DQ36" s="624"/>
      <c r="DR36" s="624"/>
      <c r="DS36" s="624"/>
      <c r="DT36" s="624"/>
      <c r="DU36" s="624"/>
      <c r="DV36" s="625"/>
      <c r="DW36" s="628">
        <v>11.9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702021</v>
      </c>
      <c r="S37" s="624"/>
      <c r="T37" s="624"/>
      <c r="U37" s="624"/>
      <c r="V37" s="624"/>
      <c r="W37" s="624"/>
      <c r="X37" s="624"/>
      <c r="Y37" s="625"/>
      <c r="Z37" s="626">
        <v>1.8</v>
      </c>
      <c r="AA37" s="626"/>
      <c r="AB37" s="626"/>
      <c r="AC37" s="626"/>
      <c r="AD37" s="627">
        <v>1480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1093357</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24924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44947</v>
      </c>
      <c r="CS37" s="656"/>
      <c r="CT37" s="656"/>
      <c r="CU37" s="656"/>
      <c r="CV37" s="656"/>
      <c r="CW37" s="656"/>
      <c r="CX37" s="656"/>
      <c r="CY37" s="657"/>
      <c r="CZ37" s="628">
        <v>0.1</v>
      </c>
      <c r="DA37" s="653"/>
      <c r="DB37" s="653"/>
      <c r="DC37" s="658"/>
      <c r="DD37" s="632">
        <v>43278</v>
      </c>
      <c r="DE37" s="656"/>
      <c r="DF37" s="656"/>
      <c r="DG37" s="656"/>
      <c r="DH37" s="656"/>
      <c r="DI37" s="656"/>
      <c r="DJ37" s="656"/>
      <c r="DK37" s="657"/>
      <c r="DL37" s="632">
        <v>43278</v>
      </c>
      <c r="DM37" s="656"/>
      <c r="DN37" s="656"/>
      <c r="DO37" s="656"/>
      <c r="DP37" s="656"/>
      <c r="DQ37" s="656"/>
      <c r="DR37" s="656"/>
      <c r="DS37" s="656"/>
      <c r="DT37" s="656"/>
      <c r="DU37" s="656"/>
      <c r="DV37" s="657"/>
      <c r="DW37" s="628">
        <v>0.3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4732400</v>
      </c>
      <c r="S38" s="624"/>
      <c r="T38" s="624"/>
      <c r="U38" s="624"/>
      <c r="V38" s="624"/>
      <c r="W38" s="624"/>
      <c r="X38" s="624"/>
      <c r="Y38" s="625"/>
      <c r="Z38" s="626">
        <v>12.1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870300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4355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1788593</v>
      </c>
      <c r="CS38" s="624"/>
      <c r="CT38" s="624"/>
      <c r="CU38" s="624"/>
      <c r="CV38" s="624"/>
      <c r="CW38" s="624"/>
      <c r="CX38" s="624"/>
      <c r="CY38" s="625"/>
      <c r="CZ38" s="628">
        <v>4.8</v>
      </c>
      <c r="DA38" s="653"/>
      <c r="DB38" s="653"/>
      <c r="DC38" s="658"/>
      <c r="DD38" s="632">
        <v>1550378</v>
      </c>
      <c r="DE38" s="624"/>
      <c r="DF38" s="624"/>
      <c r="DG38" s="624"/>
      <c r="DH38" s="624"/>
      <c r="DI38" s="624"/>
      <c r="DJ38" s="624"/>
      <c r="DK38" s="625"/>
      <c r="DL38" s="632">
        <v>1126030</v>
      </c>
      <c r="DM38" s="624"/>
      <c r="DN38" s="624"/>
      <c r="DO38" s="624"/>
      <c r="DP38" s="624"/>
      <c r="DQ38" s="624"/>
      <c r="DR38" s="624"/>
      <c r="DS38" s="624"/>
      <c r="DT38" s="624"/>
      <c r="DU38" s="624"/>
      <c r="DV38" s="625"/>
      <c r="DW38" s="628">
        <v>6.9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172568</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6464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4235548</v>
      </c>
      <c r="CS39" s="656"/>
      <c r="CT39" s="656"/>
      <c r="CU39" s="656"/>
      <c r="CV39" s="656"/>
      <c r="CW39" s="656"/>
      <c r="CX39" s="656"/>
      <c r="CY39" s="657"/>
      <c r="CZ39" s="628">
        <v>11.3</v>
      </c>
      <c r="DA39" s="653"/>
      <c r="DB39" s="653"/>
      <c r="DC39" s="658"/>
      <c r="DD39" s="632">
        <v>587295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35100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106700</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522066</v>
      </c>
      <c r="CS40" s="624"/>
      <c r="CT40" s="624"/>
      <c r="CU40" s="624"/>
      <c r="CV40" s="624"/>
      <c r="CW40" s="624"/>
      <c r="CX40" s="624"/>
      <c r="CY40" s="625"/>
      <c r="CZ40" s="628">
        <v>1.4</v>
      </c>
      <c r="DA40" s="653"/>
      <c r="DB40" s="653"/>
      <c r="DC40" s="658"/>
      <c r="DD40" s="632">
        <v>298166</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39132095</v>
      </c>
      <c r="S41" s="696"/>
      <c r="T41" s="696"/>
      <c r="U41" s="696"/>
      <c r="V41" s="696"/>
      <c r="W41" s="696"/>
      <c r="X41" s="696"/>
      <c r="Y41" s="700"/>
      <c r="Z41" s="701">
        <v>100</v>
      </c>
      <c r="AA41" s="701"/>
      <c r="AB41" s="701"/>
      <c r="AC41" s="701"/>
      <c r="AD41" s="702">
        <v>16216486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364958</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1316935</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344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6120531</v>
      </c>
      <c r="CS42" s="656"/>
      <c r="CT42" s="656"/>
      <c r="CU42" s="656"/>
      <c r="CV42" s="656"/>
      <c r="CW42" s="656"/>
      <c r="CX42" s="656"/>
      <c r="CY42" s="657"/>
      <c r="CZ42" s="628">
        <v>16.3</v>
      </c>
      <c r="DA42" s="653"/>
      <c r="DB42" s="653"/>
      <c r="DC42" s="658"/>
      <c r="DD42" s="632">
        <v>560264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368752</v>
      </c>
      <c r="CS43" s="656"/>
      <c r="CT43" s="656"/>
      <c r="CU43" s="656"/>
      <c r="CV43" s="656"/>
      <c r="CW43" s="656"/>
      <c r="CX43" s="656"/>
      <c r="CY43" s="657"/>
      <c r="CZ43" s="628">
        <v>1</v>
      </c>
      <c r="DA43" s="653"/>
      <c r="DB43" s="653"/>
      <c r="DC43" s="658"/>
      <c r="DD43" s="632">
        <v>55927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6058968</v>
      </c>
      <c r="CS44" s="624"/>
      <c r="CT44" s="624"/>
      <c r="CU44" s="624"/>
      <c r="CV44" s="624"/>
      <c r="CW44" s="624"/>
      <c r="CX44" s="624"/>
      <c r="CY44" s="625"/>
      <c r="CZ44" s="628">
        <v>16.100000000000001</v>
      </c>
      <c r="DA44" s="629"/>
      <c r="DB44" s="629"/>
      <c r="DC44" s="635"/>
      <c r="DD44" s="632">
        <v>544677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2987121</v>
      </c>
      <c r="CS45" s="656"/>
      <c r="CT45" s="656"/>
      <c r="CU45" s="656"/>
      <c r="CV45" s="656"/>
      <c r="CW45" s="656"/>
      <c r="CX45" s="656"/>
      <c r="CY45" s="657"/>
      <c r="CZ45" s="628">
        <v>7.9</v>
      </c>
      <c r="DA45" s="653"/>
      <c r="DB45" s="653"/>
      <c r="DC45" s="658"/>
      <c r="DD45" s="632">
        <v>175200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2941318</v>
      </c>
      <c r="CS46" s="624"/>
      <c r="CT46" s="624"/>
      <c r="CU46" s="624"/>
      <c r="CV46" s="624"/>
      <c r="CW46" s="624"/>
      <c r="CX46" s="624"/>
      <c r="CY46" s="625"/>
      <c r="CZ46" s="628">
        <v>7.8</v>
      </c>
      <c r="DA46" s="629"/>
      <c r="DB46" s="629"/>
      <c r="DC46" s="635"/>
      <c r="DD46" s="632">
        <v>362198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61563</v>
      </c>
      <c r="CS47" s="656"/>
      <c r="CT47" s="656"/>
      <c r="CU47" s="656"/>
      <c r="CV47" s="656"/>
      <c r="CW47" s="656"/>
      <c r="CX47" s="656"/>
      <c r="CY47" s="657"/>
      <c r="CZ47" s="628">
        <v>0.2</v>
      </c>
      <c r="DA47" s="653"/>
      <c r="DB47" s="653"/>
      <c r="DC47" s="658"/>
      <c r="DD47" s="632">
        <v>15587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37612857</v>
      </c>
      <c r="CS49" s="682"/>
      <c r="CT49" s="682"/>
      <c r="CU49" s="682"/>
      <c r="CV49" s="682"/>
      <c r="CW49" s="682"/>
      <c r="CX49" s="682"/>
      <c r="CY49" s="711"/>
      <c r="CZ49" s="703">
        <v>100</v>
      </c>
      <c r="DA49" s="712"/>
      <c r="DB49" s="712"/>
      <c r="DC49" s="713"/>
      <c r="DD49" s="714">
        <v>18988674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oXwCoRL3Qzw9EOcU1rFioCaq/DAKw9b4UNjsV+fVCxc6GcxxZDMJltQliUd9QxDHPn41S6PLlWoQzuVa7n9Cg==" saltValue="Y9z3kLq0YIzkO+XOCJrU7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39267</v>
      </c>
      <c r="R7" s="753"/>
      <c r="S7" s="753"/>
      <c r="T7" s="753"/>
      <c r="U7" s="753"/>
      <c r="V7" s="753">
        <v>37748</v>
      </c>
      <c r="W7" s="753"/>
      <c r="X7" s="753"/>
      <c r="Y7" s="753"/>
      <c r="Z7" s="753"/>
      <c r="AA7" s="753">
        <v>1519</v>
      </c>
      <c r="AB7" s="753"/>
      <c r="AC7" s="753"/>
      <c r="AD7" s="753"/>
      <c r="AE7" s="754"/>
      <c r="AF7" s="755">
        <v>1128</v>
      </c>
      <c r="AG7" s="756"/>
      <c r="AH7" s="756"/>
      <c r="AI7" s="756"/>
      <c r="AJ7" s="757"/>
      <c r="AK7" s="758">
        <v>4321</v>
      </c>
      <c r="AL7" s="759"/>
      <c r="AM7" s="759"/>
      <c r="AN7" s="759"/>
      <c r="AO7" s="759"/>
      <c r="AP7" s="759">
        <v>31809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-1</v>
      </c>
      <c r="CI7" s="744"/>
      <c r="CJ7" s="744"/>
      <c r="CK7" s="744"/>
      <c r="CL7" s="745"/>
      <c r="CM7" s="743">
        <v>25</v>
      </c>
      <c r="CN7" s="744"/>
      <c r="CO7" s="744"/>
      <c r="CP7" s="744"/>
      <c r="CQ7" s="745"/>
      <c r="CR7" s="743">
        <v>5</v>
      </c>
      <c r="CS7" s="744"/>
      <c r="CT7" s="744"/>
      <c r="CU7" s="744"/>
      <c r="CV7" s="745"/>
      <c r="CW7" s="743" t="s">
        <v>564</v>
      </c>
      <c r="CX7" s="744"/>
      <c r="CY7" s="744"/>
      <c r="CZ7" s="744"/>
      <c r="DA7" s="745"/>
      <c r="DB7" s="743" t="s">
        <v>564</v>
      </c>
      <c r="DC7" s="744"/>
      <c r="DD7" s="744"/>
      <c r="DE7" s="744"/>
      <c r="DF7" s="745"/>
      <c r="DG7" s="743" t="s">
        <v>564</v>
      </c>
      <c r="DH7" s="744"/>
      <c r="DI7" s="744"/>
      <c r="DJ7" s="744"/>
      <c r="DK7" s="745"/>
      <c r="DL7" s="743" t="s">
        <v>564</v>
      </c>
      <c r="DM7" s="744"/>
      <c r="DN7" s="744"/>
      <c r="DO7" s="744"/>
      <c r="DP7" s="745"/>
      <c r="DQ7" s="743" t="s">
        <v>564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9</v>
      </c>
      <c r="CI8" s="777"/>
      <c r="CJ8" s="777"/>
      <c r="CK8" s="777"/>
      <c r="CL8" s="778"/>
      <c r="CM8" s="776">
        <v>25</v>
      </c>
      <c r="CN8" s="777"/>
      <c r="CO8" s="777"/>
      <c r="CP8" s="777"/>
      <c r="CQ8" s="778"/>
      <c r="CR8" s="776">
        <v>5</v>
      </c>
      <c r="CS8" s="777"/>
      <c r="CT8" s="777"/>
      <c r="CU8" s="777"/>
      <c r="CV8" s="778"/>
      <c r="CW8" s="776" t="s">
        <v>575</v>
      </c>
      <c r="CX8" s="777"/>
      <c r="CY8" s="777"/>
      <c r="CZ8" s="777"/>
      <c r="DA8" s="778"/>
      <c r="DB8" s="776">
        <v>1</v>
      </c>
      <c r="DC8" s="777"/>
      <c r="DD8" s="777"/>
      <c r="DE8" s="777"/>
      <c r="DF8" s="778"/>
      <c r="DG8" s="776" t="s">
        <v>564</v>
      </c>
      <c r="DH8" s="777"/>
      <c r="DI8" s="777"/>
      <c r="DJ8" s="777"/>
      <c r="DK8" s="778"/>
      <c r="DL8" s="776" t="s">
        <v>564</v>
      </c>
      <c r="DM8" s="777"/>
      <c r="DN8" s="777"/>
      <c r="DO8" s="777"/>
      <c r="DP8" s="778"/>
      <c r="DQ8" s="776" t="s">
        <v>564</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4</v>
      </c>
      <c r="CI9" s="777"/>
      <c r="CJ9" s="777"/>
      <c r="CK9" s="777"/>
      <c r="CL9" s="778"/>
      <c r="CM9" s="776">
        <v>77</v>
      </c>
      <c r="CN9" s="777"/>
      <c r="CO9" s="777"/>
      <c r="CP9" s="777"/>
      <c r="CQ9" s="778"/>
      <c r="CR9" s="776">
        <v>18</v>
      </c>
      <c r="CS9" s="777"/>
      <c r="CT9" s="777"/>
      <c r="CU9" s="777"/>
      <c r="CV9" s="778"/>
      <c r="CW9" s="776" t="s">
        <v>575</v>
      </c>
      <c r="CX9" s="777"/>
      <c r="CY9" s="777"/>
      <c r="CZ9" s="777"/>
      <c r="DA9" s="778"/>
      <c r="DB9" s="776">
        <v>3</v>
      </c>
      <c r="DC9" s="777"/>
      <c r="DD9" s="777"/>
      <c r="DE9" s="777"/>
      <c r="DF9" s="778"/>
      <c r="DG9" s="776" t="s">
        <v>564</v>
      </c>
      <c r="DH9" s="777"/>
      <c r="DI9" s="777"/>
      <c r="DJ9" s="777"/>
      <c r="DK9" s="778"/>
      <c r="DL9" s="776" t="s">
        <v>564</v>
      </c>
      <c r="DM9" s="777"/>
      <c r="DN9" s="777"/>
      <c r="DO9" s="777"/>
      <c r="DP9" s="778"/>
      <c r="DQ9" s="776" t="s">
        <v>564</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559</v>
      </c>
      <c r="BT10" s="774"/>
      <c r="BU10" s="774"/>
      <c r="BV10" s="774"/>
      <c r="BW10" s="774"/>
      <c r="BX10" s="774"/>
      <c r="BY10" s="774"/>
      <c r="BZ10" s="774"/>
      <c r="CA10" s="774"/>
      <c r="CB10" s="774"/>
      <c r="CC10" s="774"/>
      <c r="CD10" s="774"/>
      <c r="CE10" s="774"/>
      <c r="CF10" s="774"/>
      <c r="CG10" s="775"/>
      <c r="CH10" s="776">
        <v>-17</v>
      </c>
      <c r="CI10" s="777"/>
      <c r="CJ10" s="777"/>
      <c r="CK10" s="777"/>
      <c r="CL10" s="778"/>
      <c r="CM10" s="776" t="s">
        <v>563</v>
      </c>
      <c r="CN10" s="777"/>
      <c r="CO10" s="777"/>
      <c r="CP10" s="777"/>
      <c r="CQ10" s="778"/>
      <c r="CR10" s="776">
        <v>90</v>
      </c>
      <c r="CS10" s="777"/>
      <c r="CT10" s="777"/>
      <c r="CU10" s="777"/>
      <c r="CV10" s="778"/>
      <c r="CW10" s="776">
        <v>0</v>
      </c>
      <c r="CX10" s="777"/>
      <c r="CY10" s="777"/>
      <c r="CZ10" s="777"/>
      <c r="DA10" s="778"/>
      <c r="DB10" s="776" t="s">
        <v>564</v>
      </c>
      <c r="DC10" s="777"/>
      <c r="DD10" s="777"/>
      <c r="DE10" s="777"/>
      <c r="DF10" s="778"/>
      <c r="DG10" s="776" t="s">
        <v>564</v>
      </c>
      <c r="DH10" s="777"/>
      <c r="DI10" s="777"/>
      <c r="DJ10" s="777"/>
      <c r="DK10" s="778"/>
      <c r="DL10" s="776" t="s">
        <v>564</v>
      </c>
      <c r="DM10" s="777"/>
      <c r="DN10" s="777"/>
      <c r="DO10" s="777"/>
      <c r="DP10" s="778"/>
      <c r="DQ10" s="776" t="s">
        <v>564</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560</v>
      </c>
      <c r="BT11" s="774"/>
      <c r="BU11" s="774"/>
      <c r="BV11" s="774"/>
      <c r="BW11" s="774"/>
      <c r="BX11" s="774"/>
      <c r="BY11" s="774"/>
      <c r="BZ11" s="774"/>
      <c r="CA11" s="774"/>
      <c r="CB11" s="774"/>
      <c r="CC11" s="774"/>
      <c r="CD11" s="774"/>
      <c r="CE11" s="774"/>
      <c r="CF11" s="774"/>
      <c r="CG11" s="775"/>
      <c r="CH11" s="776">
        <v>0</v>
      </c>
      <c r="CI11" s="777"/>
      <c r="CJ11" s="777"/>
      <c r="CK11" s="777"/>
      <c r="CL11" s="778"/>
      <c r="CM11" s="776">
        <v>71</v>
      </c>
      <c r="CN11" s="777"/>
      <c r="CO11" s="777"/>
      <c r="CP11" s="777"/>
      <c r="CQ11" s="778"/>
      <c r="CR11" s="776">
        <v>51</v>
      </c>
      <c r="CS11" s="777"/>
      <c r="CT11" s="777"/>
      <c r="CU11" s="777"/>
      <c r="CV11" s="778"/>
      <c r="CW11" s="776">
        <v>13</v>
      </c>
      <c r="CX11" s="777"/>
      <c r="CY11" s="777"/>
      <c r="CZ11" s="777"/>
      <c r="DA11" s="778"/>
      <c r="DB11" s="776" t="s">
        <v>564</v>
      </c>
      <c r="DC11" s="777"/>
      <c r="DD11" s="777"/>
      <c r="DE11" s="777"/>
      <c r="DF11" s="778"/>
      <c r="DG11" s="776" t="s">
        <v>564</v>
      </c>
      <c r="DH11" s="777"/>
      <c r="DI11" s="777"/>
      <c r="DJ11" s="777"/>
      <c r="DK11" s="778"/>
      <c r="DL11" s="776" t="s">
        <v>564</v>
      </c>
      <c r="DM11" s="777"/>
      <c r="DN11" s="777"/>
      <c r="DO11" s="777"/>
      <c r="DP11" s="778"/>
      <c r="DQ11" s="776" t="s">
        <v>564</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561</v>
      </c>
      <c r="BT12" s="774"/>
      <c r="BU12" s="774"/>
      <c r="BV12" s="774"/>
      <c r="BW12" s="774"/>
      <c r="BX12" s="774"/>
      <c r="BY12" s="774"/>
      <c r="BZ12" s="774"/>
      <c r="CA12" s="774"/>
      <c r="CB12" s="774"/>
      <c r="CC12" s="774"/>
      <c r="CD12" s="774"/>
      <c r="CE12" s="774"/>
      <c r="CF12" s="774"/>
      <c r="CG12" s="775"/>
      <c r="CH12" s="776">
        <v>-1</v>
      </c>
      <c r="CI12" s="777"/>
      <c r="CJ12" s="777"/>
      <c r="CK12" s="777"/>
      <c r="CL12" s="778"/>
      <c r="CM12" s="776">
        <v>2</v>
      </c>
      <c r="CN12" s="777"/>
      <c r="CO12" s="777"/>
      <c r="CP12" s="777"/>
      <c r="CQ12" s="778"/>
      <c r="CR12" s="776">
        <v>10</v>
      </c>
      <c r="CS12" s="777"/>
      <c r="CT12" s="777"/>
      <c r="CU12" s="777"/>
      <c r="CV12" s="778"/>
      <c r="CW12" s="776">
        <v>0</v>
      </c>
      <c r="CX12" s="777"/>
      <c r="CY12" s="777"/>
      <c r="CZ12" s="777"/>
      <c r="DA12" s="778"/>
      <c r="DB12" s="776" t="s">
        <v>564</v>
      </c>
      <c r="DC12" s="777"/>
      <c r="DD12" s="777"/>
      <c r="DE12" s="777"/>
      <c r="DF12" s="778"/>
      <c r="DG12" s="776" t="s">
        <v>564</v>
      </c>
      <c r="DH12" s="777"/>
      <c r="DI12" s="777"/>
      <c r="DJ12" s="777"/>
      <c r="DK12" s="778"/>
      <c r="DL12" s="776" t="s">
        <v>564</v>
      </c>
      <c r="DM12" s="777"/>
      <c r="DN12" s="777"/>
      <c r="DO12" s="777"/>
      <c r="DP12" s="778"/>
      <c r="DQ12" s="776" t="s">
        <v>564</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562</v>
      </c>
      <c r="BT13" s="774"/>
      <c r="BU13" s="774"/>
      <c r="BV13" s="774"/>
      <c r="BW13" s="774"/>
      <c r="BX13" s="774"/>
      <c r="BY13" s="774"/>
      <c r="BZ13" s="774"/>
      <c r="CA13" s="774"/>
      <c r="CB13" s="774"/>
      <c r="CC13" s="774"/>
      <c r="CD13" s="774"/>
      <c r="CE13" s="774"/>
      <c r="CF13" s="774"/>
      <c r="CG13" s="775"/>
      <c r="CH13" s="776">
        <v>184</v>
      </c>
      <c r="CI13" s="777"/>
      <c r="CJ13" s="777"/>
      <c r="CK13" s="777"/>
      <c r="CL13" s="778"/>
      <c r="CM13" s="776">
        <v>339</v>
      </c>
      <c r="CN13" s="777"/>
      <c r="CO13" s="777"/>
      <c r="CP13" s="777"/>
      <c r="CQ13" s="778"/>
      <c r="CR13" s="776">
        <v>7</v>
      </c>
      <c r="CS13" s="777"/>
      <c r="CT13" s="777"/>
      <c r="CU13" s="777"/>
      <c r="CV13" s="778"/>
      <c r="CW13" s="776">
        <v>772</v>
      </c>
      <c r="CX13" s="777"/>
      <c r="CY13" s="777"/>
      <c r="CZ13" s="777"/>
      <c r="DA13" s="778"/>
      <c r="DB13" s="776" t="s">
        <v>564</v>
      </c>
      <c r="DC13" s="777"/>
      <c r="DD13" s="777"/>
      <c r="DE13" s="777"/>
      <c r="DF13" s="778"/>
      <c r="DG13" s="776" t="s">
        <v>564</v>
      </c>
      <c r="DH13" s="777"/>
      <c r="DI13" s="777"/>
      <c r="DJ13" s="777"/>
      <c r="DK13" s="778"/>
      <c r="DL13" s="776" t="s">
        <v>564</v>
      </c>
      <c r="DM13" s="777"/>
      <c r="DN13" s="777"/>
      <c r="DO13" s="777"/>
      <c r="DP13" s="778"/>
      <c r="DQ13" s="776" t="s">
        <v>564</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39132</v>
      </c>
      <c r="R23" s="793"/>
      <c r="S23" s="793"/>
      <c r="T23" s="793"/>
      <c r="U23" s="793"/>
      <c r="V23" s="793">
        <v>37613</v>
      </c>
      <c r="W23" s="793"/>
      <c r="X23" s="793"/>
      <c r="Y23" s="793"/>
      <c r="Z23" s="793"/>
      <c r="AA23" s="793">
        <v>1519</v>
      </c>
      <c r="AB23" s="793"/>
      <c r="AC23" s="793"/>
      <c r="AD23" s="793"/>
      <c r="AE23" s="794"/>
      <c r="AF23" s="795">
        <v>1128</v>
      </c>
      <c r="AG23" s="793"/>
      <c r="AH23" s="793"/>
      <c r="AI23" s="793"/>
      <c r="AJ23" s="796"/>
      <c r="AK23" s="797"/>
      <c r="AL23" s="798"/>
      <c r="AM23" s="798"/>
      <c r="AN23" s="798"/>
      <c r="AO23" s="798"/>
      <c r="AP23" s="793">
        <v>31809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3153</v>
      </c>
      <c r="R28" s="823"/>
      <c r="S28" s="823"/>
      <c r="T28" s="823"/>
      <c r="U28" s="823"/>
      <c r="V28" s="823">
        <v>3141</v>
      </c>
      <c r="W28" s="823"/>
      <c r="X28" s="823"/>
      <c r="Y28" s="823"/>
      <c r="Z28" s="823"/>
      <c r="AA28" s="823">
        <v>12</v>
      </c>
      <c r="AB28" s="823"/>
      <c r="AC28" s="823"/>
      <c r="AD28" s="823"/>
      <c r="AE28" s="824"/>
      <c r="AF28" s="825">
        <v>12</v>
      </c>
      <c r="AG28" s="823"/>
      <c r="AH28" s="823"/>
      <c r="AI28" s="823"/>
      <c r="AJ28" s="826"/>
      <c r="AK28" s="827">
        <v>231</v>
      </c>
      <c r="AL28" s="828"/>
      <c r="AM28" s="828"/>
      <c r="AN28" s="828"/>
      <c r="AO28" s="828"/>
      <c r="AP28" s="828" t="s">
        <v>564</v>
      </c>
      <c r="AQ28" s="828"/>
      <c r="AR28" s="828"/>
      <c r="AS28" s="828"/>
      <c r="AT28" s="828"/>
      <c r="AU28" s="828" t="s">
        <v>564</v>
      </c>
      <c r="AV28" s="828"/>
      <c r="AW28" s="828"/>
      <c r="AX28" s="828"/>
      <c r="AY28" s="828"/>
      <c r="AZ28" s="829" t="s">
        <v>564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167</v>
      </c>
      <c r="R29" s="784"/>
      <c r="S29" s="784"/>
      <c r="T29" s="784"/>
      <c r="U29" s="784"/>
      <c r="V29" s="784">
        <v>167</v>
      </c>
      <c r="W29" s="784"/>
      <c r="X29" s="784"/>
      <c r="Y29" s="784"/>
      <c r="Z29" s="784"/>
      <c r="AA29" s="784">
        <v>0</v>
      </c>
      <c r="AB29" s="784"/>
      <c r="AC29" s="784"/>
      <c r="AD29" s="784"/>
      <c r="AE29" s="785"/>
      <c r="AF29" s="786">
        <v>0</v>
      </c>
      <c r="AG29" s="787"/>
      <c r="AH29" s="787"/>
      <c r="AI29" s="787"/>
      <c r="AJ29" s="788"/>
      <c r="AK29" s="834">
        <v>155</v>
      </c>
      <c r="AL29" s="830"/>
      <c r="AM29" s="830"/>
      <c r="AN29" s="830"/>
      <c r="AO29" s="830"/>
      <c r="AP29" s="830" t="s">
        <v>564</v>
      </c>
      <c r="AQ29" s="830"/>
      <c r="AR29" s="830"/>
      <c r="AS29" s="830"/>
      <c r="AT29" s="830"/>
      <c r="AU29" s="830" t="s">
        <v>564</v>
      </c>
      <c r="AV29" s="830"/>
      <c r="AW29" s="830"/>
      <c r="AX29" s="830"/>
      <c r="AY29" s="830"/>
      <c r="AZ29" s="831" t="s">
        <v>564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4964</v>
      </c>
      <c r="R30" s="784"/>
      <c r="S30" s="784"/>
      <c r="T30" s="784"/>
      <c r="U30" s="784"/>
      <c r="V30" s="784">
        <v>4820</v>
      </c>
      <c r="W30" s="784"/>
      <c r="X30" s="784"/>
      <c r="Y30" s="784"/>
      <c r="Z30" s="784"/>
      <c r="AA30" s="784">
        <v>144</v>
      </c>
      <c r="AB30" s="784"/>
      <c r="AC30" s="784"/>
      <c r="AD30" s="784"/>
      <c r="AE30" s="785"/>
      <c r="AF30" s="786">
        <v>144</v>
      </c>
      <c r="AG30" s="787"/>
      <c r="AH30" s="787"/>
      <c r="AI30" s="787"/>
      <c r="AJ30" s="788"/>
      <c r="AK30" s="834">
        <v>692</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995</v>
      </c>
      <c r="R31" s="784"/>
      <c r="S31" s="784"/>
      <c r="T31" s="784"/>
      <c r="U31" s="784"/>
      <c r="V31" s="784">
        <v>984</v>
      </c>
      <c r="W31" s="784"/>
      <c r="X31" s="784"/>
      <c r="Y31" s="784"/>
      <c r="Z31" s="784"/>
      <c r="AA31" s="784">
        <v>10</v>
      </c>
      <c r="AB31" s="784"/>
      <c r="AC31" s="784"/>
      <c r="AD31" s="784"/>
      <c r="AE31" s="785"/>
      <c r="AF31" s="786">
        <v>10</v>
      </c>
      <c r="AG31" s="787"/>
      <c r="AH31" s="787"/>
      <c r="AI31" s="787"/>
      <c r="AJ31" s="788"/>
      <c r="AK31" s="834">
        <v>598</v>
      </c>
      <c r="AL31" s="830"/>
      <c r="AM31" s="830"/>
      <c r="AN31" s="830"/>
      <c r="AO31" s="830"/>
      <c r="AP31" s="830" t="s">
        <v>564</v>
      </c>
      <c r="AQ31" s="830"/>
      <c r="AR31" s="830"/>
      <c r="AS31" s="830"/>
      <c r="AT31" s="830"/>
      <c r="AU31" s="830" t="s">
        <v>564</v>
      </c>
      <c r="AV31" s="830"/>
      <c r="AW31" s="830"/>
      <c r="AX31" s="830"/>
      <c r="AY31" s="830"/>
      <c r="AZ31" s="831" t="s">
        <v>564</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1103</v>
      </c>
      <c r="R32" s="784"/>
      <c r="S32" s="784"/>
      <c r="T32" s="784"/>
      <c r="U32" s="784"/>
      <c r="V32" s="784">
        <v>1040</v>
      </c>
      <c r="W32" s="784"/>
      <c r="X32" s="784"/>
      <c r="Y32" s="784"/>
      <c r="Z32" s="784"/>
      <c r="AA32" s="784">
        <v>63</v>
      </c>
      <c r="AB32" s="784"/>
      <c r="AC32" s="784"/>
      <c r="AD32" s="784"/>
      <c r="AE32" s="785"/>
      <c r="AF32" s="786">
        <v>529</v>
      </c>
      <c r="AG32" s="787"/>
      <c r="AH32" s="787"/>
      <c r="AI32" s="787"/>
      <c r="AJ32" s="788"/>
      <c r="AK32" s="834">
        <v>682</v>
      </c>
      <c r="AL32" s="830"/>
      <c r="AM32" s="830"/>
      <c r="AN32" s="830"/>
      <c r="AO32" s="830"/>
      <c r="AP32" s="830">
        <v>3264</v>
      </c>
      <c r="AQ32" s="830"/>
      <c r="AR32" s="830"/>
      <c r="AS32" s="830"/>
      <c r="AT32" s="830"/>
      <c r="AU32" s="830">
        <v>2824</v>
      </c>
      <c r="AV32" s="830"/>
      <c r="AW32" s="830"/>
      <c r="AX32" s="830"/>
      <c r="AY32" s="830"/>
      <c r="AZ32" s="831" t="s">
        <v>564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1611</v>
      </c>
      <c r="R33" s="784"/>
      <c r="S33" s="784"/>
      <c r="T33" s="784"/>
      <c r="U33" s="784"/>
      <c r="V33" s="784">
        <v>1596</v>
      </c>
      <c r="W33" s="784"/>
      <c r="X33" s="784"/>
      <c r="Y33" s="784"/>
      <c r="Z33" s="784"/>
      <c r="AA33" s="784">
        <v>15</v>
      </c>
      <c r="AB33" s="784"/>
      <c r="AC33" s="784"/>
      <c r="AD33" s="784"/>
      <c r="AE33" s="785"/>
      <c r="AF33" s="786">
        <v>568</v>
      </c>
      <c r="AG33" s="787"/>
      <c r="AH33" s="787"/>
      <c r="AI33" s="787"/>
      <c r="AJ33" s="788"/>
      <c r="AK33" s="834">
        <v>0</v>
      </c>
      <c r="AL33" s="830"/>
      <c r="AM33" s="830"/>
      <c r="AN33" s="830"/>
      <c r="AO33" s="830"/>
      <c r="AP33" s="830">
        <v>82</v>
      </c>
      <c r="AQ33" s="830"/>
      <c r="AR33" s="830"/>
      <c r="AS33" s="830"/>
      <c r="AT33" s="830"/>
      <c r="AU33" s="830" t="s">
        <v>564</v>
      </c>
      <c r="AV33" s="830"/>
      <c r="AW33" s="830"/>
      <c r="AX33" s="830"/>
      <c r="AY33" s="830"/>
      <c r="AZ33" s="831" t="s">
        <v>564</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811</v>
      </c>
      <c r="R34" s="784"/>
      <c r="S34" s="784"/>
      <c r="T34" s="784"/>
      <c r="U34" s="784"/>
      <c r="V34" s="784">
        <v>740</v>
      </c>
      <c r="W34" s="784"/>
      <c r="X34" s="784"/>
      <c r="Y34" s="784"/>
      <c r="Z34" s="784"/>
      <c r="AA34" s="784">
        <v>71</v>
      </c>
      <c r="AB34" s="784"/>
      <c r="AC34" s="784"/>
      <c r="AD34" s="784"/>
      <c r="AE34" s="785"/>
      <c r="AF34" s="786">
        <v>321</v>
      </c>
      <c r="AG34" s="787"/>
      <c r="AH34" s="787"/>
      <c r="AI34" s="787"/>
      <c r="AJ34" s="788"/>
      <c r="AK34" s="834">
        <v>11</v>
      </c>
      <c r="AL34" s="830"/>
      <c r="AM34" s="830"/>
      <c r="AN34" s="830"/>
      <c r="AO34" s="830"/>
      <c r="AP34" s="830">
        <v>2614</v>
      </c>
      <c r="AQ34" s="830"/>
      <c r="AR34" s="830"/>
      <c r="AS34" s="830"/>
      <c r="AT34" s="830"/>
      <c r="AU34" s="830">
        <v>107</v>
      </c>
      <c r="AV34" s="830"/>
      <c r="AW34" s="830"/>
      <c r="AX34" s="830"/>
      <c r="AY34" s="830"/>
      <c r="AZ34" s="831" t="s">
        <v>564</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2223</v>
      </c>
      <c r="R35" s="784"/>
      <c r="S35" s="784"/>
      <c r="T35" s="784"/>
      <c r="U35" s="784"/>
      <c r="V35" s="784">
        <v>2154</v>
      </c>
      <c r="W35" s="784"/>
      <c r="X35" s="784"/>
      <c r="Y35" s="784"/>
      <c r="Z35" s="784"/>
      <c r="AA35" s="784">
        <v>69</v>
      </c>
      <c r="AB35" s="784"/>
      <c r="AC35" s="784"/>
      <c r="AD35" s="784"/>
      <c r="AE35" s="785"/>
      <c r="AF35" s="786">
        <v>438</v>
      </c>
      <c r="AG35" s="787"/>
      <c r="AH35" s="787"/>
      <c r="AI35" s="787"/>
      <c r="AJ35" s="788"/>
      <c r="AK35" s="834">
        <v>770</v>
      </c>
      <c r="AL35" s="830"/>
      <c r="AM35" s="830"/>
      <c r="AN35" s="830"/>
      <c r="AO35" s="830"/>
      <c r="AP35" s="830">
        <v>4941</v>
      </c>
      <c r="AQ35" s="830"/>
      <c r="AR35" s="830"/>
      <c r="AS35" s="830"/>
      <c r="AT35" s="830"/>
      <c r="AU35" s="830">
        <v>3681</v>
      </c>
      <c r="AV35" s="830"/>
      <c r="AW35" s="830"/>
      <c r="AX35" s="830"/>
      <c r="AY35" s="830"/>
      <c r="AZ35" s="831" t="s">
        <v>564</v>
      </c>
      <c r="BA35" s="831"/>
      <c r="BB35" s="831"/>
      <c r="BC35" s="831"/>
      <c r="BD35" s="831"/>
      <c r="BE35" s="832" t="s">
        <v>393</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397</v>
      </c>
      <c r="C36" s="781"/>
      <c r="D36" s="781"/>
      <c r="E36" s="781"/>
      <c r="F36" s="781"/>
      <c r="G36" s="781"/>
      <c r="H36" s="781"/>
      <c r="I36" s="781"/>
      <c r="J36" s="781"/>
      <c r="K36" s="781"/>
      <c r="L36" s="781"/>
      <c r="M36" s="781"/>
      <c r="N36" s="781"/>
      <c r="O36" s="781"/>
      <c r="P36" s="782"/>
      <c r="Q36" s="783">
        <v>115</v>
      </c>
      <c r="R36" s="784"/>
      <c r="S36" s="784"/>
      <c r="T36" s="784"/>
      <c r="U36" s="784"/>
      <c r="V36" s="784">
        <v>115</v>
      </c>
      <c r="W36" s="784"/>
      <c r="X36" s="784"/>
      <c r="Y36" s="784"/>
      <c r="Z36" s="784"/>
      <c r="AA36" s="784">
        <v>0</v>
      </c>
      <c r="AB36" s="784"/>
      <c r="AC36" s="784"/>
      <c r="AD36" s="784"/>
      <c r="AE36" s="785"/>
      <c r="AF36" s="786">
        <v>127</v>
      </c>
      <c r="AG36" s="787"/>
      <c r="AH36" s="787"/>
      <c r="AI36" s="787"/>
      <c r="AJ36" s="788"/>
      <c r="AK36" s="834">
        <v>107</v>
      </c>
      <c r="AL36" s="830"/>
      <c r="AM36" s="830"/>
      <c r="AN36" s="830"/>
      <c r="AO36" s="830"/>
      <c r="AP36" s="830" t="s">
        <v>564</v>
      </c>
      <c r="AQ36" s="830"/>
      <c r="AR36" s="830"/>
      <c r="AS36" s="830"/>
      <c r="AT36" s="830"/>
      <c r="AU36" s="830" t="s">
        <v>564</v>
      </c>
      <c r="AV36" s="830"/>
      <c r="AW36" s="830"/>
      <c r="AX36" s="830"/>
      <c r="AY36" s="830"/>
      <c r="AZ36" s="831" t="s">
        <v>564</v>
      </c>
      <c r="BA36" s="831"/>
      <c r="BB36" s="831"/>
      <c r="BC36" s="831"/>
      <c r="BD36" s="831"/>
      <c r="BE36" s="832" t="s">
        <v>398</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2149</v>
      </c>
      <c r="AG63" s="844"/>
      <c r="AH63" s="844"/>
      <c r="AI63" s="844"/>
      <c r="AJ63" s="845"/>
      <c r="AK63" s="846"/>
      <c r="AL63" s="841"/>
      <c r="AM63" s="841"/>
      <c r="AN63" s="841"/>
      <c r="AO63" s="841"/>
      <c r="AP63" s="844">
        <v>10901</v>
      </c>
      <c r="AQ63" s="844"/>
      <c r="AR63" s="844"/>
      <c r="AS63" s="844"/>
      <c r="AT63" s="844"/>
      <c r="AU63" s="844">
        <v>6612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565</v>
      </c>
      <c r="C68" s="870"/>
      <c r="D68" s="870"/>
      <c r="E68" s="870"/>
      <c r="F68" s="870"/>
      <c r="G68" s="870"/>
      <c r="H68" s="870"/>
      <c r="I68" s="870"/>
      <c r="J68" s="870"/>
      <c r="K68" s="870"/>
      <c r="L68" s="870"/>
      <c r="M68" s="870"/>
      <c r="N68" s="870"/>
      <c r="O68" s="870"/>
      <c r="P68" s="871"/>
      <c r="Q68" s="872">
        <v>787</v>
      </c>
      <c r="R68" s="866"/>
      <c r="S68" s="866"/>
      <c r="T68" s="866"/>
      <c r="U68" s="866"/>
      <c r="V68" s="866">
        <v>700</v>
      </c>
      <c r="W68" s="866"/>
      <c r="X68" s="866"/>
      <c r="Y68" s="866"/>
      <c r="Z68" s="866"/>
      <c r="AA68" s="866">
        <v>87</v>
      </c>
      <c r="AB68" s="866"/>
      <c r="AC68" s="866"/>
      <c r="AD68" s="866"/>
      <c r="AE68" s="866"/>
      <c r="AF68" s="866">
        <v>87</v>
      </c>
      <c r="AG68" s="866"/>
      <c r="AH68" s="866"/>
      <c r="AI68" s="866"/>
      <c r="AJ68" s="866"/>
      <c r="AK68" s="866">
        <v>33</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566</v>
      </c>
      <c r="C69" s="874"/>
      <c r="D69" s="874"/>
      <c r="E69" s="874"/>
      <c r="F69" s="874"/>
      <c r="G69" s="874"/>
      <c r="H69" s="874"/>
      <c r="I69" s="874"/>
      <c r="J69" s="874"/>
      <c r="K69" s="874"/>
      <c r="L69" s="874"/>
      <c r="M69" s="874"/>
      <c r="N69" s="874"/>
      <c r="O69" s="874"/>
      <c r="P69" s="875"/>
      <c r="Q69" s="876">
        <v>402</v>
      </c>
      <c r="R69" s="830"/>
      <c r="S69" s="830"/>
      <c r="T69" s="830"/>
      <c r="U69" s="830"/>
      <c r="V69" s="830">
        <v>389</v>
      </c>
      <c r="W69" s="830"/>
      <c r="X69" s="830"/>
      <c r="Y69" s="830"/>
      <c r="Z69" s="830"/>
      <c r="AA69" s="830">
        <v>13</v>
      </c>
      <c r="AB69" s="830"/>
      <c r="AC69" s="830"/>
      <c r="AD69" s="830"/>
      <c r="AE69" s="830"/>
      <c r="AF69" s="830">
        <v>13</v>
      </c>
      <c r="AG69" s="830"/>
      <c r="AH69" s="830"/>
      <c r="AI69" s="830"/>
      <c r="AJ69" s="830"/>
      <c r="AK69" s="830" t="s">
        <v>564</v>
      </c>
      <c r="AL69" s="830"/>
      <c r="AM69" s="830"/>
      <c r="AN69" s="830"/>
      <c r="AO69" s="830"/>
      <c r="AP69" s="830">
        <v>402</v>
      </c>
      <c r="AQ69" s="830"/>
      <c r="AR69" s="830"/>
      <c r="AS69" s="830"/>
      <c r="AT69" s="830"/>
      <c r="AU69" s="830">
        <v>108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567</v>
      </c>
      <c r="C70" s="874"/>
      <c r="D70" s="874"/>
      <c r="E70" s="874"/>
      <c r="F70" s="874"/>
      <c r="G70" s="874"/>
      <c r="H70" s="874"/>
      <c r="I70" s="874"/>
      <c r="J70" s="874"/>
      <c r="K70" s="874"/>
      <c r="L70" s="874"/>
      <c r="M70" s="874"/>
      <c r="N70" s="874"/>
      <c r="O70" s="874"/>
      <c r="P70" s="875"/>
      <c r="Q70" s="876">
        <v>483</v>
      </c>
      <c r="R70" s="830"/>
      <c r="S70" s="830"/>
      <c r="T70" s="830"/>
      <c r="U70" s="830"/>
      <c r="V70" s="830">
        <v>397</v>
      </c>
      <c r="W70" s="830"/>
      <c r="X70" s="830"/>
      <c r="Y70" s="830"/>
      <c r="Z70" s="830"/>
      <c r="AA70" s="830">
        <v>87</v>
      </c>
      <c r="AB70" s="830"/>
      <c r="AC70" s="830"/>
      <c r="AD70" s="830"/>
      <c r="AE70" s="830"/>
      <c r="AF70" s="830">
        <v>87</v>
      </c>
      <c r="AG70" s="830"/>
      <c r="AH70" s="830"/>
      <c r="AI70" s="830"/>
      <c r="AJ70" s="830"/>
      <c r="AK70" s="830">
        <v>93</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568</v>
      </c>
      <c r="C71" s="874"/>
      <c r="D71" s="874"/>
      <c r="E71" s="874"/>
      <c r="F71" s="874"/>
      <c r="G71" s="874"/>
      <c r="H71" s="874"/>
      <c r="I71" s="874"/>
      <c r="J71" s="874"/>
      <c r="K71" s="874"/>
      <c r="L71" s="874"/>
      <c r="M71" s="874"/>
      <c r="N71" s="874"/>
      <c r="O71" s="874"/>
      <c r="P71" s="875"/>
      <c r="Q71" s="876">
        <v>5552</v>
      </c>
      <c r="R71" s="830"/>
      <c r="S71" s="830"/>
      <c r="T71" s="830"/>
      <c r="U71" s="830"/>
      <c r="V71" s="830">
        <v>4641</v>
      </c>
      <c r="W71" s="830"/>
      <c r="X71" s="830"/>
      <c r="Y71" s="830"/>
      <c r="Z71" s="830"/>
      <c r="AA71" s="830">
        <v>912</v>
      </c>
      <c r="AB71" s="830"/>
      <c r="AC71" s="830"/>
      <c r="AD71" s="830"/>
      <c r="AE71" s="830"/>
      <c r="AF71" s="830">
        <v>912</v>
      </c>
      <c r="AG71" s="830"/>
      <c r="AH71" s="830"/>
      <c r="AI71" s="830"/>
      <c r="AJ71" s="830"/>
      <c r="AK71" s="830">
        <v>0</v>
      </c>
      <c r="AL71" s="830"/>
      <c r="AM71" s="830"/>
      <c r="AN71" s="830"/>
      <c r="AO71" s="830"/>
      <c r="AP71" s="830" t="s">
        <v>564</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569</v>
      </c>
      <c r="C72" s="874"/>
      <c r="D72" s="874"/>
      <c r="E72" s="874"/>
      <c r="F72" s="874"/>
      <c r="G72" s="874"/>
      <c r="H72" s="874"/>
      <c r="I72" s="874"/>
      <c r="J72" s="874"/>
      <c r="K72" s="874"/>
      <c r="L72" s="874"/>
      <c r="M72" s="874"/>
      <c r="N72" s="874"/>
      <c r="O72" s="874"/>
      <c r="P72" s="875"/>
      <c r="Q72" s="876">
        <v>1491</v>
      </c>
      <c r="R72" s="830"/>
      <c r="S72" s="830"/>
      <c r="T72" s="830"/>
      <c r="U72" s="830"/>
      <c r="V72" s="830">
        <v>1487</v>
      </c>
      <c r="W72" s="830"/>
      <c r="X72" s="830"/>
      <c r="Y72" s="830"/>
      <c r="Z72" s="830"/>
      <c r="AA72" s="830">
        <v>3</v>
      </c>
      <c r="AB72" s="830"/>
      <c r="AC72" s="830"/>
      <c r="AD72" s="830"/>
      <c r="AE72" s="830"/>
      <c r="AF72" s="830">
        <v>3</v>
      </c>
      <c r="AG72" s="830"/>
      <c r="AH72" s="830"/>
      <c r="AI72" s="830"/>
      <c r="AJ72" s="830"/>
      <c r="AK72" s="830">
        <v>41</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570</v>
      </c>
      <c r="C73" s="874"/>
      <c r="D73" s="874"/>
      <c r="E73" s="874"/>
      <c r="F73" s="874"/>
      <c r="G73" s="874"/>
      <c r="H73" s="874"/>
      <c r="I73" s="874"/>
      <c r="J73" s="874"/>
      <c r="K73" s="874"/>
      <c r="L73" s="874"/>
      <c r="M73" s="874"/>
      <c r="N73" s="874"/>
      <c r="O73" s="874"/>
      <c r="P73" s="875"/>
      <c r="Q73" s="876">
        <v>8</v>
      </c>
      <c r="R73" s="830"/>
      <c r="S73" s="830"/>
      <c r="T73" s="830"/>
      <c r="U73" s="830"/>
      <c r="V73" s="830">
        <v>7</v>
      </c>
      <c r="W73" s="830"/>
      <c r="X73" s="830"/>
      <c r="Y73" s="830"/>
      <c r="Z73" s="830"/>
      <c r="AA73" s="830">
        <v>0</v>
      </c>
      <c r="AB73" s="830"/>
      <c r="AC73" s="830"/>
      <c r="AD73" s="830"/>
      <c r="AE73" s="830"/>
      <c r="AF73" s="830">
        <v>0</v>
      </c>
      <c r="AG73" s="830"/>
      <c r="AH73" s="830"/>
      <c r="AI73" s="830"/>
      <c r="AJ73" s="830"/>
      <c r="AK73" s="830">
        <v>5</v>
      </c>
      <c r="AL73" s="830"/>
      <c r="AM73" s="830"/>
      <c r="AN73" s="830"/>
      <c r="AO73" s="830"/>
      <c r="AP73" s="830" t="s">
        <v>564</v>
      </c>
      <c r="AQ73" s="830"/>
      <c r="AR73" s="830"/>
      <c r="AS73" s="830"/>
      <c r="AT73" s="830"/>
      <c r="AU73" s="830" t="s">
        <v>564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571</v>
      </c>
      <c r="C74" s="874"/>
      <c r="D74" s="874"/>
      <c r="E74" s="874"/>
      <c r="F74" s="874"/>
      <c r="G74" s="874"/>
      <c r="H74" s="874"/>
      <c r="I74" s="874"/>
      <c r="J74" s="874"/>
      <c r="K74" s="874"/>
      <c r="L74" s="874"/>
      <c r="M74" s="874"/>
      <c r="N74" s="874"/>
      <c r="O74" s="874"/>
      <c r="P74" s="875"/>
      <c r="Q74" s="876">
        <v>33</v>
      </c>
      <c r="R74" s="830"/>
      <c r="S74" s="830"/>
      <c r="T74" s="830"/>
      <c r="U74" s="830"/>
      <c r="V74" s="830">
        <v>17</v>
      </c>
      <c r="W74" s="830"/>
      <c r="X74" s="830"/>
      <c r="Y74" s="830"/>
      <c r="Z74" s="830"/>
      <c r="AA74" s="830">
        <v>17</v>
      </c>
      <c r="AB74" s="830"/>
      <c r="AC74" s="830"/>
      <c r="AD74" s="830"/>
      <c r="AE74" s="830"/>
      <c r="AF74" s="830">
        <v>17</v>
      </c>
      <c r="AG74" s="830"/>
      <c r="AH74" s="830"/>
      <c r="AI74" s="830"/>
      <c r="AJ74" s="830"/>
      <c r="AK74" s="830">
        <v>23</v>
      </c>
      <c r="AL74" s="830"/>
      <c r="AM74" s="830"/>
      <c r="AN74" s="830"/>
      <c r="AO74" s="830"/>
      <c r="AP74" s="830" t="s">
        <v>564</v>
      </c>
      <c r="AQ74" s="830"/>
      <c r="AR74" s="830"/>
      <c r="AS74" s="830"/>
      <c r="AT74" s="830"/>
      <c r="AU74" s="830" t="s">
        <v>564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572</v>
      </c>
      <c r="C75" s="874"/>
      <c r="D75" s="874"/>
      <c r="E75" s="874"/>
      <c r="F75" s="874"/>
      <c r="G75" s="874"/>
      <c r="H75" s="874"/>
      <c r="I75" s="874"/>
      <c r="J75" s="874"/>
      <c r="K75" s="874"/>
      <c r="L75" s="874"/>
      <c r="M75" s="874"/>
      <c r="N75" s="874"/>
      <c r="O75" s="874"/>
      <c r="P75" s="875"/>
      <c r="Q75" s="877">
        <v>772</v>
      </c>
      <c r="R75" s="878"/>
      <c r="S75" s="878"/>
      <c r="T75" s="878"/>
      <c r="U75" s="834"/>
      <c r="V75" s="879">
        <v>728</v>
      </c>
      <c r="W75" s="878"/>
      <c r="X75" s="878"/>
      <c r="Y75" s="878"/>
      <c r="Z75" s="834"/>
      <c r="AA75" s="879">
        <v>44</v>
      </c>
      <c r="AB75" s="878"/>
      <c r="AC75" s="878"/>
      <c r="AD75" s="878"/>
      <c r="AE75" s="834"/>
      <c r="AF75" s="879">
        <v>44</v>
      </c>
      <c r="AG75" s="878"/>
      <c r="AH75" s="878"/>
      <c r="AI75" s="878"/>
      <c r="AJ75" s="834"/>
      <c r="AK75" s="879">
        <v>315</v>
      </c>
      <c r="AL75" s="878"/>
      <c r="AM75" s="878"/>
      <c r="AN75" s="878"/>
      <c r="AO75" s="834"/>
      <c r="AP75" s="830" t="s">
        <v>564</v>
      </c>
      <c r="AQ75" s="830"/>
      <c r="AR75" s="830"/>
      <c r="AS75" s="830"/>
      <c r="AT75" s="830"/>
      <c r="AU75" s="830" t="s">
        <v>564</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573</v>
      </c>
      <c r="C76" s="874"/>
      <c r="D76" s="874"/>
      <c r="E76" s="874"/>
      <c r="F76" s="874"/>
      <c r="G76" s="874"/>
      <c r="H76" s="874"/>
      <c r="I76" s="874"/>
      <c r="J76" s="874"/>
      <c r="K76" s="874"/>
      <c r="L76" s="874"/>
      <c r="M76" s="874"/>
      <c r="N76" s="874"/>
      <c r="O76" s="874"/>
      <c r="P76" s="875"/>
      <c r="Q76" s="877">
        <v>1876</v>
      </c>
      <c r="R76" s="878"/>
      <c r="S76" s="878"/>
      <c r="T76" s="878"/>
      <c r="U76" s="834"/>
      <c r="V76" s="879">
        <v>1810</v>
      </c>
      <c r="W76" s="878"/>
      <c r="X76" s="878"/>
      <c r="Y76" s="878"/>
      <c r="Z76" s="834"/>
      <c r="AA76" s="879">
        <v>66</v>
      </c>
      <c r="AB76" s="878"/>
      <c r="AC76" s="878"/>
      <c r="AD76" s="878"/>
      <c r="AE76" s="834"/>
      <c r="AF76" s="879">
        <v>66</v>
      </c>
      <c r="AG76" s="878"/>
      <c r="AH76" s="878"/>
      <c r="AI76" s="878"/>
      <c r="AJ76" s="834"/>
      <c r="AK76" s="879" t="s">
        <v>564</v>
      </c>
      <c r="AL76" s="878"/>
      <c r="AM76" s="878"/>
      <c r="AN76" s="878"/>
      <c r="AO76" s="834"/>
      <c r="AP76" s="830" t="s">
        <v>564</v>
      </c>
      <c r="AQ76" s="830"/>
      <c r="AR76" s="830"/>
      <c r="AS76" s="830"/>
      <c r="AT76" s="830"/>
      <c r="AU76" s="830" t="s">
        <v>564</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574</v>
      </c>
      <c r="C77" s="874"/>
      <c r="D77" s="874"/>
      <c r="E77" s="874"/>
      <c r="F77" s="874"/>
      <c r="G77" s="874"/>
      <c r="H77" s="874"/>
      <c r="I77" s="874"/>
      <c r="J77" s="874"/>
      <c r="K77" s="874"/>
      <c r="L77" s="874"/>
      <c r="M77" s="874"/>
      <c r="N77" s="874"/>
      <c r="O77" s="874"/>
      <c r="P77" s="875"/>
      <c r="Q77" s="877">
        <v>297869</v>
      </c>
      <c r="R77" s="878"/>
      <c r="S77" s="878"/>
      <c r="T77" s="878"/>
      <c r="U77" s="834"/>
      <c r="V77" s="879">
        <v>293113</v>
      </c>
      <c r="W77" s="878"/>
      <c r="X77" s="878"/>
      <c r="Y77" s="878"/>
      <c r="Z77" s="834"/>
      <c r="AA77" s="879">
        <v>4756</v>
      </c>
      <c r="AB77" s="878"/>
      <c r="AC77" s="878"/>
      <c r="AD77" s="878"/>
      <c r="AE77" s="834"/>
      <c r="AF77" s="879">
        <v>4756</v>
      </c>
      <c r="AG77" s="878"/>
      <c r="AH77" s="878"/>
      <c r="AI77" s="878"/>
      <c r="AJ77" s="834"/>
      <c r="AK77" s="879">
        <v>1710</v>
      </c>
      <c r="AL77" s="878"/>
      <c r="AM77" s="878"/>
      <c r="AN77" s="878"/>
      <c r="AO77" s="834"/>
      <c r="AP77" s="830" t="s">
        <v>564</v>
      </c>
      <c r="AQ77" s="830"/>
      <c r="AR77" s="830"/>
      <c r="AS77" s="830"/>
      <c r="AT77" s="830"/>
      <c r="AU77" s="830" t="s">
        <v>564</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5985</v>
      </c>
      <c r="AG88" s="844"/>
      <c r="AH88" s="844"/>
      <c r="AI88" s="844"/>
      <c r="AJ88" s="844"/>
      <c r="AK88" s="841"/>
      <c r="AL88" s="841"/>
      <c r="AM88" s="841"/>
      <c r="AN88" s="841"/>
      <c r="AO88" s="841"/>
      <c r="AP88" s="844">
        <v>402</v>
      </c>
      <c r="AQ88" s="844"/>
      <c r="AR88" s="844"/>
      <c r="AS88" s="844"/>
      <c r="AT88" s="844"/>
      <c r="AU88" s="844">
        <v>108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185</v>
      </c>
      <c r="CS102" s="852"/>
      <c r="CT102" s="852"/>
      <c r="CU102" s="852"/>
      <c r="CV102" s="891"/>
      <c r="CW102" s="890">
        <v>785</v>
      </c>
      <c r="CX102" s="852"/>
      <c r="CY102" s="852"/>
      <c r="CZ102" s="852"/>
      <c r="DA102" s="891"/>
      <c r="DB102" s="890">
        <v>4</v>
      </c>
      <c r="DC102" s="852"/>
      <c r="DD102" s="852"/>
      <c r="DE102" s="852"/>
      <c r="DF102" s="891"/>
      <c r="DG102" s="890" t="s">
        <v>575</v>
      </c>
      <c r="DH102" s="852"/>
      <c r="DI102" s="852"/>
      <c r="DJ102" s="852"/>
      <c r="DK102" s="891"/>
      <c r="DL102" s="890" t="s">
        <v>575</v>
      </c>
      <c r="DM102" s="852"/>
      <c r="DN102" s="852"/>
      <c r="DO102" s="852"/>
      <c r="DP102" s="891"/>
      <c r="DQ102" s="890" t="s">
        <v>575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3459232</v>
      </c>
      <c r="AB110" s="900"/>
      <c r="AC110" s="900"/>
      <c r="AD110" s="900"/>
      <c r="AE110" s="901"/>
      <c r="AF110" s="902">
        <v>3531125</v>
      </c>
      <c r="AG110" s="900"/>
      <c r="AH110" s="900"/>
      <c r="AI110" s="900"/>
      <c r="AJ110" s="901"/>
      <c r="AK110" s="902">
        <v>3373294</v>
      </c>
      <c r="AL110" s="900"/>
      <c r="AM110" s="900"/>
      <c r="AN110" s="900"/>
      <c r="AO110" s="901"/>
      <c r="AP110" s="903">
        <v>26.3</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29979765</v>
      </c>
      <c r="BR110" s="931"/>
      <c r="BS110" s="931"/>
      <c r="BT110" s="931"/>
      <c r="BU110" s="931"/>
      <c r="BV110" s="931">
        <v>30344088</v>
      </c>
      <c r="BW110" s="931"/>
      <c r="BX110" s="931"/>
      <c r="BY110" s="931"/>
      <c r="BZ110" s="931"/>
      <c r="CA110" s="931">
        <v>31809154</v>
      </c>
      <c r="CB110" s="931"/>
      <c r="CC110" s="931"/>
      <c r="CD110" s="931"/>
      <c r="CE110" s="931"/>
      <c r="CF110" s="944">
        <v>247.8</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167236</v>
      </c>
      <c r="BR111" s="926"/>
      <c r="BS111" s="926"/>
      <c r="BT111" s="926"/>
      <c r="BU111" s="926"/>
      <c r="BV111" s="926">
        <v>150146</v>
      </c>
      <c r="BW111" s="926"/>
      <c r="BX111" s="926"/>
      <c r="BY111" s="926"/>
      <c r="BZ111" s="926"/>
      <c r="CA111" s="926">
        <v>130596</v>
      </c>
      <c r="CB111" s="926"/>
      <c r="CC111" s="926"/>
      <c r="CD111" s="926"/>
      <c r="CE111" s="926"/>
      <c r="CF111" s="920">
        <v>1</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7651359</v>
      </c>
      <c r="BR112" s="926"/>
      <c r="BS112" s="926"/>
      <c r="BT112" s="926"/>
      <c r="BU112" s="926"/>
      <c r="BV112" s="926">
        <v>6938609</v>
      </c>
      <c r="BW112" s="926"/>
      <c r="BX112" s="926"/>
      <c r="BY112" s="926"/>
      <c r="BZ112" s="926"/>
      <c r="CA112" s="926">
        <v>6611949</v>
      </c>
      <c r="CB112" s="926"/>
      <c r="CC112" s="926"/>
      <c r="CD112" s="926"/>
      <c r="CE112" s="926"/>
      <c r="CF112" s="920">
        <v>51.5</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1086355</v>
      </c>
      <c r="AB113" s="938"/>
      <c r="AC113" s="938"/>
      <c r="AD113" s="938"/>
      <c r="AE113" s="939"/>
      <c r="AF113" s="940">
        <v>1107869</v>
      </c>
      <c r="AG113" s="938"/>
      <c r="AH113" s="938"/>
      <c r="AI113" s="938"/>
      <c r="AJ113" s="939"/>
      <c r="AK113" s="940">
        <v>1164019</v>
      </c>
      <c r="AL113" s="938"/>
      <c r="AM113" s="938"/>
      <c r="AN113" s="938"/>
      <c r="AO113" s="939"/>
      <c r="AP113" s="941">
        <v>9.1</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128472</v>
      </c>
      <c r="BR113" s="926"/>
      <c r="BS113" s="926"/>
      <c r="BT113" s="926"/>
      <c r="BU113" s="926"/>
      <c r="BV113" s="926">
        <v>117777</v>
      </c>
      <c r="BW113" s="926"/>
      <c r="BX113" s="926"/>
      <c r="BY113" s="926"/>
      <c r="BZ113" s="926"/>
      <c r="CA113" s="926">
        <v>107627</v>
      </c>
      <c r="CB113" s="926"/>
      <c r="CC113" s="926"/>
      <c r="CD113" s="926"/>
      <c r="CE113" s="926"/>
      <c r="CF113" s="920">
        <v>0.8</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11947</v>
      </c>
      <c r="AB114" s="959"/>
      <c r="AC114" s="959"/>
      <c r="AD114" s="959"/>
      <c r="AE114" s="960"/>
      <c r="AF114" s="961">
        <v>11238</v>
      </c>
      <c r="AG114" s="959"/>
      <c r="AH114" s="959"/>
      <c r="AI114" s="959"/>
      <c r="AJ114" s="960"/>
      <c r="AK114" s="961">
        <v>10663</v>
      </c>
      <c r="AL114" s="959"/>
      <c r="AM114" s="959"/>
      <c r="AN114" s="959"/>
      <c r="AO114" s="960"/>
      <c r="AP114" s="962">
        <v>0.1</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4185568</v>
      </c>
      <c r="BR114" s="926"/>
      <c r="BS114" s="926"/>
      <c r="BT114" s="926"/>
      <c r="BU114" s="926"/>
      <c r="BV114" s="926">
        <v>4250747</v>
      </c>
      <c r="BW114" s="926"/>
      <c r="BX114" s="926"/>
      <c r="BY114" s="926"/>
      <c r="BZ114" s="926"/>
      <c r="CA114" s="926">
        <v>4141161</v>
      </c>
      <c r="CB114" s="926"/>
      <c r="CC114" s="926"/>
      <c r="CD114" s="926"/>
      <c r="CE114" s="926"/>
      <c r="CF114" s="920">
        <v>32.299999999999997</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19870</v>
      </c>
      <c r="AB115" s="938"/>
      <c r="AC115" s="938"/>
      <c r="AD115" s="938"/>
      <c r="AE115" s="939"/>
      <c r="AF115" s="940">
        <v>18716</v>
      </c>
      <c r="AG115" s="938"/>
      <c r="AH115" s="938"/>
      <c r="AI115" s="938"/>
      <c r="AJ115" s="939"/>
      <c r="AK115" s="940">
        <v>17340</v>
      </c>
      <c r="AL115" s="938"/>
      <c r="AM115" s="938"/>
      <c r="AN115" s="938"/>
      <c r="AO115" s="939"/>
      <c r="AP115" s="941">
        <v>0.1</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1675</v>
      </c>
      <c r="DH116" s="959"/>
      <c r="DI116" s="959"/>
      <c r="DJ116" s="959"/>
      <c r="DK116" s="960"/>
      <c r="DL116" s="961">
        <v>831</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4577404</v>
      </c>
      <c r="AB117" s="979"/>
      <c r="AC117" s="979"/>
      <c r="AD117" s="979"/>
      <c r="AE117" s="980"/>
      <c r="AF117" s="981">
        <v>4668948</v>
      </c>
      <c r="AG117" s="979"/>
      <c r="AH117" s="979"/>
      <c r="AI117" s="979"/>
      <c r="AJ117" s="980"/>
      <c r="AK117" s="981">
        <v>4565316</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42112400</v>
      </c>
      <c r="BR119" s="1000"/>
      <c r="BS119" s="1000"/>
      <c r="BT119" s="1000"/>
      <c r="BU119" s="1000"/>
      <c r="BV119" s="1000">
        <v>41801367</v>
      </c>
      <c r="BW119" s="1000"/>
      <c r="BX119" s="1000"/>
      <c r="BY119" s="1000"/>
      <c r="BZ119" s="1000"/>
      <c r="CA119" s="1000">
        <v>42800487</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165561</v>
      </c>
      <c r="DH119" s="986"/>
      <c r="DI119" s="986"/>
      <c r="DJ119" s="986"/>
      <c r="DK119" s="987"/>
      <c r="DL119" s="985">
        <v>149315</v>
      </c>
      <c r="DM119" s="986"/>
      <c r="DN119" s="986"/>
      <c r="DO119" s="986"/>
      <c r="DP119" s="987"/>
      <c r="DQ119" s="985">
        <v>130596</v>
      </c>
      <c r="DR119" s="986"/>
      <c r="DS119" s="986"/>
      <c r="DT119" s="986"/>
      <c r="DU119" s="987"/>
      <c r="DV119" s="988">
        <v>1</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11091716</v>
      </c>
      <c r="BR120" s="931"/>
      <c r="BS120" s="931"/>
      <c r="BT120" s="931"/>
      <c r="BU120" s="931"/>
      <c r="BV120" s="931">
        <v>11137818</v>
      </c>
      <c r="BW120" s="931"/>
      <c r="BX120" s="931"/>
      <c r="BY120" s="931"/>
      <c r="BZ120" s="931"/>
      <c r="CA120" s="931">
        <v>10605318</v>
      </c>
      <c r="CB120" s="931"/>
      <c r="CC120" s="931"/>
      <c r="CD120" s="931"/>
      <c r="CE120" s="931"/>
      <c r="CF120" s="944">
        <v>82.6</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4095938</v>
      </c>
      <c r="DH120" s="931"/>
      <c r="DI120" s="931"/>
      <c r="DJ120" s="931"/>
      <c r="DK120" s="931"/>
      <c r="DL120" s="931">
        <v>3759883</v>
      </c>
      <c r="DM120" s="931"/>
      <c r="DN120" s="931"/>
      <c r="DO120" s="931"/>
      <c r="DP120" s="931"/>
      <c r="DQ120" s="931">
        <v>3681007</v>
      </c>
      <c r="DR120" s="931"/>
      <c r="DS120" s="931"/>
      <c r="DT120" s="931"/>
      <c r="DU120" s="931"/>
      <c r="DV120" s="932">
        <v>28.7</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148142</v>
      </c>
      <c r="BR121" s="926"/>
      <c r="BS121" s="926"/>
      <c r="BT121" s="926"/>
      <c r="BU121" s="926"/>
      <c r="BV121" s="926">
        <v>124407</v>
      </c>
      <c r="BW121" s="926"/>
      <c r="BX121" s="926"/>
      <c r="BY121" s="926"/>
      <c r="BZ121" s="926"/>
      <c r="CA121" s="926">
        <v>99649</v>
      </c>
      <c r="CB121" s="926"/>
      <c r="CC121" s="926"/>
      <c r="CD121" s="926"/>
      <c r="CE121" s="926"/>
      <c r="CF121" s="920">
        <v>0.8</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3418065</v>
      </c>
      <c r="DH121" s="926"/>
      <c r="DI121" s="926"/>
      <c r="DJ121" s="926"/>
      <c r="DK121" s="926"/>
      <c r="DL121" s="926">
        <v>3059279</v>
      </c>
      <c r="DM121" s="926"/>
      <c r="DN121" s="926"/>
      <c r="DO121" s="926"/>
      <c r="DP121" s="926"/>
      <c r="DQ121" s="926">
        <v>2823763</v>
      </c>
      <c r="DR121" s="926"/>
      <c r="DS121" s="926"/>
      <c r="DT121" s="926"/>
      <c r="DU121" s="926"/>
      <c r="DV121" s="927">
        <v>22</v>
      </c>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29538476</v>
      </c>
      <c r="BR122" s="1000"/>
      <c r="BS122" s="1000"/>
      <c r="BT122" s="1000"/>
      <c r="BU122" s="1000"/>
      <c r="BV122" s="1000">
        <v>29639264</v>
      </c>
      <c r="BW122" s="1000"/>
      <c r="BX122" s="1000"/>
      <c r="BY122" s="1000"/>
      <c r="BZ122" s="1000"/>
      <c r="CA122" s="1000">
        <v>30018815</v>
      </c>
      <c r="CB122" s="1000"/>
      <c r="CC122" s="1000"/>
      <c r="CD122" s="1000"/>
      <c r="CE122" s="1000"/>
      <c r="CF122" s="1017">
        <v>233.9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137356</v>
      </c>
      <c r="DH122" s="926"/>
      <c r="DI122" s="926"/>
      <c r="DJ122" s="926"/>
      <c r="DK122" s="926"/>
      <c r="DL122" s="926">
        <v>119447</v>
      </c>
      <c r="DM122" s="926"/>
      <c r="DN122" s="926"/>
      <c r="DO122" s="926"/>
      <c r="DP122" s="926"/>
      <c r="DQ122" s="926">
        <v>107179</v>
      </c>
      <c r="DR122" s="926"/>
      <c r="DS122" s="926"/>
      <c r="DT122" s="926"/>
      <c r="DU122" s="926"/>
      <c r="DV122" s="927">
        <v>0.8</v>
      </c>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858</v>
      </c>
      <c r="AB123" s="959"/>
      <c r="AC123" s="959"/>
      <c r="AD123" s="959"/>
      <c r="AE123" s="960"/>
      <c r="AF123" s="961">
        <v>845</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40778334</v>
      </c>
      <c r="BR123" s="1064"/>
      <c r="BS123" s="1064"/>
      <c r="BT123" s="1064"/>
      <c r="BU123" s="1064"/>
      <c r="BV123" s="1064">
        <v>40901489</v>
      </c>
      <c r="BW123" s="1064"/>
      <c r="BX123" s="1064"/>
      <c r="BY123" s="1064"/>
      <c r="BZ123" s="1064"/>
      <c r="CA123" s="1064">
        <v>40723782</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10.6</v>
      </c>
      <c r="BR124" s="1027"/>
      <c r="BS124" s="1027"/>
      <c r="BT124" s="1027"/>
      <c r="BU124" s="1027"/>
      <c r="BV124" s="1027">
        <v>7.1</v>
      </c>
      <c r="BW124" s="1027"/>
      <c r="BX124" s="1027"/>
      <c r="BY124" s="1027"/>
      <c r="BZ124" s="1027"/>
      <c r="CA124" s="1027">
        <v>16.100000000000001</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19012</v>
      </c>
      <c r="AB126" s="959"/>
      <c r="AC126" s="959"/>
      <c r="AD126" s="959"/>
      <c r="AE126" s="960"/>
      <c r="AF126" s="961">
        <v>17871</v>
      </c>
      <c r="AG126" s="959"/>
      <c r="AH126" s="959"/>
      <c r="AI126" s="959"/>
      <c r="AJ126" s="960"/>
      <c r="AK126" s="961">
        <v>17340</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50417</v>
      </c>
      <c r="AB128" s="1046"/>
      <c r="AC128" s="1046"/>
      <c r="AD128" s="1046"/>
      <c r="AE128" s="1047"/>
      <c r="AF128" s="1048">
        <v>55378</v>
      </c>
      <c r="AG128" s="1046"/>
      <c r="AH128" s="1046"/>
      <c r="AI128" s="1046"/>
      <c r="AJ128" s="1047"/>
      <c r="AK128" s="1048">
        <v>45778</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12.7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15901264</v>
      </c>
      <c r="AB129" s="959"/>
      <c r="AC129" s="959"/>
      <c r="AD129" s="959"/>
      <c r="AE129" s="960"/>
      <c r="AF129" s="961">
        <v>15965151</v>
      </c>
      <c r="AG129" s="959"/>
      <c r="AH129" s="959"/>
      <c r="AI129" s="959"/>
      <c r="AJ129" s="960"/>
      <c r="AK129" s="961">
        <v>16053443</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17.7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3382327</v>
      </c>
      <c r="AB130" s="959"/>
      <c r="AC130" s="959"/>
      <c r="AD130" s="959"/>
      <c r="AE130" s="960"/>
      <c r="AF130" s="961">
        <v>3412252</v>
      </c>
      <c r="AG130" s="959"/>
      <c r="AH130" s="959"/>
      <c r="AI130" s="959"/>
      <c r="AJ130" s="960"/>
      <c r="AK130" s="961">
        <v>3218630</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12518937</v>
      </c>
      <c r="AB131" s="986"/>
      <c r="AC131" s="986"/>
      <c r="AD131" s="986"/>
      <c r="AE131" s="987"/>
      <c r="AF131" s="985">
        <v>12552899</v>
      </c>
      <c r="AG131" s="986"/>
      <c r="AH131" s="986"/>
      <c r="AI131" s="986"/>
      <c r="AJ131" s="987"/>
      <c r="AK131" s="985">
        <v>12834813</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16.100000000000001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9.1434280720000007</v>
      </c>
      <c r="AB132" s="1097"/>
      <c r="AC132" s="1097"/>
      <c r="AD132" s="1097"/>
      <c r="AE132" s="1098"/>
      <c r="AF132" s="1099">
        <v>9.5700443380000006</v>
      </c>
      <c r="AG132" s="1097"/>
      <c r="AH132" s="1097"/>
      <c r="AI132" s="1097"/>
      <c r="AJ132" s="1098"/>
      <c r="AK132" s="1099">
        <v>10.135776809999999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8.6999999999999993</v>
      </c>
      <c r="AB133" s="1080"/>
      <c r="AC133" s="1080"/>
      <c r="AD133" s="1080"/>
      <c r="AE133" s="1081"/>
      <c r="AF133" s="1079">
        <v>8.8000000000000007</v>
      </c>
      <c r="AG133" s="1080"/>
      <c r="AH133" s="1080"/>
      <c r="AI133" s="1080"/>
      <c r="AJ133" s="1081"/>
      <c r="AK133" s="1079">
        <v>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3g2nz+wRvjlFUmqvWyCxN/D5kLGCjMiOpPbTm1K4VmSmBq5taoMtY7bST18eeb/+UVFAYDlYNT3Sc7YUuD+pQ==" saltValue="jCRDtNNnybV+cPMILoO0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5" zoomScaleNormal="85" zoomScaleSheetLayoutView="95" workbookViewId="0">
      <selection activeCell="BF28" sqref="BF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8PAYLTf09USVUOJfbnQQQcaT1tzwEQbLDT03k5YNH2r1pUMefoVO6Ryz/QRNqIkYDN3LawuFqoWxTD6Qrjqxw==" saltValue="LIhu47GFz3aAW+noh0x8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FPaKboMf2wU1eSaHv7teub8kflq/K89QbkAOYjmoxmx1nxHpSVx4JEeSU/IZ1UXoPQaaeSPVF939Z2aZ1lemg==" saltValue="PuvUDV1rgZMgTQkvc+DH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4955338</v>
      </c>
      <c r="AP9" s="269">
        <v>152369</v>
      </c>
      <c r="AQ9" s="270">
        <v>117270</v>
      </c>
      <c r="AR9" s="271">
        <v>29.9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35339</v>
      </c>
      <c r="AP10" s="272">
        <v>1087</v>
      </c>
      <c r="AQ10" s="273">
        <v>10490</v>
      </c>
      <c r="AR10" s="274">
        <v>-89.6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1802</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490</v>
      </c>
      <c r="AP12" s="272" t="s">
        <v>490</v>
      </c>
      <c r="AQ12" s="273">
        <v>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97297</v>
      </c>
      <c r="AP13" s="272">
        <v>2992</v>
      </c>
      <c r="AQ13" s="273">
        <v>4482</v>
      </c>
      <c r="AR13" s="274">
        <v>-33.200000000000003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368752</v>
      </c>
      <c r="AP14" s="272">
        <v>11339</v>
      </c>
      <c r="AQ14" s="273">
        <v>2749</v>
      </c>
      <c r="AR14" s="274">
        <v>312.5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-312290</v>
      </c>
      <c r="AP15" s="272">
        <v>-9602</v>
      </c>
      <c r="AQ15" s="273">
        <v>-7399</v>
      </c>
      <c r="AR15" s="274">
        <v>29.8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5144436</v>
      </c>
      <c r="AP16" s="272">
        <v>158183</v>
      </c>
      <c r="AQ16" s="273">
        <v>129397</v>
      </c>
      <c r="AR16" s="274">
        <v>22.2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13.25</v>
      </c>
      <c r="AP21" s="286">
        <v>11.07</v>
      </c>
      <c r="AQ21" s="287">
        <v>2.1800000000000002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93.7</v>
      </c>
      <c r="AP22" s="291">
        <v>97.2</v>
      </c>
      <c r="AQ22" s="292">
        <v>-3.5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3373294</v>
      </c>
      <c r="AP32" s="300">
        <v>103723</v>
      </c>
      <c r="AQ32" s="301">
        <v>74841</v>
      </c>
      <c r="AR32" s="302">
        <v>38.6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1164019</v>
      </c>
      <c r="AP35" s="300">
        <v>35792</v>
      </c>
      <c r="AQ35" s="301">
        <v>16683</v>
      </c>
      <c r="AR35" s="302">
        <v>114.5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10663</v>
      </c>
      <c r="AP36" s="300">
        <v>328</v>
      </c>
      <c r="AQ36" s="301">
        <v>2411</v>
      </c>
      <c r="AR36" s="302">
        <v>-86.4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17340</v>
      </c>
      <c r="AP37" s="300">
        <v>533</v>
      </c>
      <c r="AQ37" s="301">
        <v>548</v>
      </c>
      <c r="AR37" s="302">
        <v>-2.7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490</v>
      </c>
      <c r="AP38" s="303" t="s">
        <v>490</v>
      </c>
      <c r="AQ38" s="304">
        <v>7</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-45778</v>
      </c>
      <c r="AP39" s="300">
        <v>-1408</v>
      </c>
      <c r="AQ39" s="301">
        <v>-3756</v>
      </c>
      <c r="AR39" s="302">
        <v>-62.5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-3218630</v>
      </c>
      <c r="AP40" s="300">
        <v>-98968</v>
      </c>
      <c r="AQ40" s="301">
        <v>-63247</v>
      </c>
      <c r="AR40" s="302">
        <v>56.5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1300908</v>
      </c>
      <c r="AP41" s="300">
        <v>40001</v>
      </c>
      <c r="AQ41" s="301">
        <v>27488</v>
      </c>
      <c r="AR41" s="302">
        <v>45.5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3263327</v>
      </c>
      <c r="AN51" s="322">
        <v>92803</v>
      </c>
      <c r="AO51" s="323">
        <v>-42.9</v>
      </c>
      <c r="AP51" s="324">
        <v>92632</v>
      </c>
      <c r="AQ51" s="325">
        <v>-1.5</v>
      </c>
      <c r="AR51" s="326">
        <v>-41.4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1340068</v>
      </c>
      <c r="AN52" s="330">
        <v>38109</v>
      </c>
      <c r="AO52" s="331">
        <v>-71.8</v>
      </c>
      <c r="AP52" s="332">
        <v>47978</v>
      </c>
      <c r="AQ52" s="333">
        <v>-2</v>
      </c>
      <c r="AR52" s="334">
        <v>-69.8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3319663</v>
      </c>
      <c r="AN53" s="322">
        <v>96606</v>
      </c>
      <c r="AO53" s="323">
        <v>4.0999999999999996</v>
      </c>
      <c r="AP53" s="324">
        <v>96469</v>
      </c>
      <c r="AQ53" s="325">
        <v>4.0999999999999996</v>
      </c>
      <c r="AR53" s="326">
        <v>0</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1618349</v>
      </c>
      <c r="AN54" s="330">
        <v>47096</v>
      </c>
      <c r="AO54" s="331">
        <v>23.6</v>
      </c>
      <c r="AP54" s="332">
        <v>49775</v>
      </c>
      <c r="AQ54" s="333">
        <v>3.7</v>
      </c>
      <c r="AR54" s="334">
        <v>19.899999999999999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3722412</v>
      </c>
      <c r="AN55" s="322">
        <v>110385</v>
      </c>
      <c r="AO55" s="323">
        <v>14.3</v>
      </c>
      <c r="AP55" s="324">
        <v>85743</v>
      </c>
      <c r="AQ55" s="325">
        <v>-11.1</v>
      </c>
      <c r="AR55" s="326">
        <v>25.4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1954782</v>
      </c>
      <c r="AN56" s="330">
        <v>57968</v>
      </c>
      <c r="AO56" s="331">
        <v>23.1</v>
      </c>
      <c r="AP56" s="332">
        <v>45231</v>
      </c>
      <c r="AQ56" s="333">
        <v>-9.1</v>
      </c>
      <c r="AR56" s="334">
        <v>32.200000000000003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5285735</v>
      </c>
      <c r="AN57" s="322">
        <v>159454</v>
      </c>
      <c r="AO57" s="323">
        <v>44.5</v>
      </c>
      <c r="AP57" s="324">
        <v>92509</v>
      </c>
      <c r="AQ57" s="325">
        <v>7.9</v>
      </c>
      <c r="AR57" s="326">
        <v>36.6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3583829</v>
      </c>
      <c r="AN58" s="330">
        <v>108113</v>
      </c>
      <c r="AO58" s="331">
        <v>86.5</v>
      </c>
      <c r="AP58" s="332">
        <v>52274</v>
      </c>
      <c r="AQ58" s="333">
        <v>15.6</v>
      </c>
      <c r="AR58" s="334">
        <v>70.900000000000006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6058968</v>
      </c>
      <c r="AN59" s="322">
        <v>186304</v>
      </c>
      <c r="AO59" s="323">
        <v>16.8</v>
      </c>
      <c r="AP59" s="324">
        <v>98544</v>
      </c>
      <c r="AQ59" s="325">
        <v>6.5</v>
      </c>
      <c r="AR59" s="326">
        <v>10.3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2941318</v>
      </c>
      <c r="AN60" s="330">
        <v>90441</v>
      </c>
      <c r="AO60" s="331">
        <v>-16.3</v>
      </c>
      <c r="AP60" s="332">
        <v>55816</v>
      </c>
      <c r="AQ60" s="333">
        <v>6.8</v>
      </c>
      <c r="AR60" s="334">
        <v>-23.1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4330021</v>
      </c>
      <c r="AN61" s="337">
        <v>129110</v>
      </c>
      <c r="AO61" s="338">
        <v>7.4</v>
      </c>
      <c r="AP61" s="339">
        <v>93179</v>
      </c>
      <c r="AQ61" s="340">
        <v>1.2</v>
      </c>
      <c r="AR61" s="326">
        <v>6.2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2287669</v>
      </c>
      <c r="AN62" s="330">
        <v>68345</v>
      </c>
      <c r="AO62" s="331">
        <v>9</v>
      </c>
      <c r="AP62" s="332">
        <v>50215</v>
      </c>
      <c r="AQ62" s="333">
        <v>3</v>
      </c>
      <c r="AR62" s="334">
        <v>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ufI1R4aGDgrU1AaYYAY32cI4dEf33jsd37zx+TbCV0KyWn5SK2jFcR9yUskQkC11krDNWYLW8cZJxX0gvJEgg==" saltValue="xEfFeV/CCmnXscJmLrBU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CN57" sqref="CN5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mN6RSEsSjaIkoqtOm6HCqvua5S2t/raYcM7PQwCpgqDfhnfhG/dd88puQSLgZQCdIlwiPF/7/uqFyU7gnoO4Ew==" saltValue="AztHAaY86n5XpRgmh/QS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QHuuG8YVHl69x1MsTTO4Wrb4OUCt0GOvD5aQB8c/R6G4x37MrHAcKzR7hftVXSPOtjfj1wydw+b68w3AbrYRdg==" saltValue="73sXz8mKZdn11Wmjt/XQ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36.68</v>
      </c>
      <c r="G47" s="12">
        <v>35.14</v>
      </c>
      <c r="H47" s="12">
        <v>36.75</v>
      </c>
      <c r="I47" s="12">
        <v>34.26</v>
      </c>
      <c r="J47" s="13">
        <v>31.86</v>
      </c>
    </row>
    <row r="48" spans="2:10" ht="57.75" customHeight="1" x14ac:dyDescent="0.15">
      <c r="B48" s="14"/>
      <c r="C48" s="1141" t="s">
        <v>4</v>
      </c>
      <c r="D48" s="1141"/>
      <c r="E48" s="1142"/>
      <c r="F48" s="15">
        <v>4.6399999999999997</v>
      </c>
      <c r="G48" s="16">
        <v>5.21</v>
      </c>
      <c r="H48" s="16">
        <v>5.36</v>
      </c>
      <c r="I48" s="16">
        <v>6.93</v>
      </c>
      <c r="J48" s="17">
        <v>7.03</v>
      </c>
    </row>
    <row r="49" spans="2:10" ht="57.75" customHeight="1" thickBot="1" x14ac:dyDescent="0.2">
      <c r="B49" s="18"/>
      <c r="C49" s="1143" t="s">
        <v>5</v>
      </c>
      <c r="D49" s="1143"/>
      <c r="E49" s="1144"/>
      <c r="F49" s="19">
        <v>2.68</v>
      </c>
      <c r="G49" s="20">
        <v>0.22</v>
      </c>
      <c r="H49" s="20">
        <v>0.33</v>
      </c>
      <c r="I49" s="20" t="s">
        <v>534</v>
      </c>
      <c r="J49" s="21" t="s">
        <v>535</v>
      </c>
    </row>
    <row r="50" spans="2:10" x14ac:dyDescent="0.15"/>
  </sheetData>
  <sheetProtection algorithmName="SHA-512" hashValue="9XczNAUVe0mKh8Z1tGnbMjCOzrBmbRq2c0Cx6cWAuhtbMVCB8H/496qLSu1qs2pIP0FaFfgHjRpMB4n+7F6jZA==" saltValue="GQiEyfmYdg3Sh3J3ivfh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101492</cp:lastModifiedBy>
  <cp:lastPrinted>2026-03-19T02:50:48Z</cp:lastPrinted>
  <dcterms:created xsi:type="dcterms:W3CDTF">2026-02-23T06:11:19Z</dcterms:created>
  <dcterms:modified xsi:type="dcterms:W3CDTF">2026-03-19T02:57:52Z</dcterms:modified>
  <cp:category/>
</cp:coreProperties>
</file>