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Ws9269y152251\40共有\250庶務係\104 経営・収支計画\H31(R元)年度\20200115 公営企業経営比較分析作成依頼\提出データ_局→財政係\"/>
    </mc:Choice>
  </mc:AlternateContent>
  <xr:revisionPtr revIDLastSave="0" documentId="13_ncr:1_{133BAC33-4D4C-4D18-929F-F7EEDCF578E6}" xr6:coauthVersionLast="36" xr6:coauthVersionMax="36" xr10:uidLastSave="{00000000-0000-0000-0000-000000000000}"/>
  <workbookProtection workbookAlgorithmName="SHA-512" workbookHashValue="1hsowwNXQAyrN4fi+17jmwDsCPcS1sGmbU3Vf+4v9DWTRbAC+Mc1vf7FtstWuJc+ocsu02M5T0g9u21+805CQg==" workbookSaltValue="XSL4UYzQS5+1X0nIpTvlbA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<sst xmlns="http://schemas.openxmlformats.org/spreadsheetml/2006/main" count="228" uniqueCount="111">
  <si>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</si>
  <si>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</si>
  <si>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</si>
  <si>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</si>
  <si>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</si>
  <si>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</si>
  <si>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</si>
  <si>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</si>
  <si>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</si>
  <si>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</si>
  <si>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</si>
  <si>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</si>
  <si>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</si>
  <si>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</si>
  <si>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</si>
  <si>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</si>
  <si>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</si>
  <si>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</si>
  <si>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</si>
  <si>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</si>
  <si>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</si>
  <si>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</si>
  <si>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</si>
  <si>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</si>
  <si>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</si>
  <si>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</si>
  <si>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</si>
  <si>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</si>
  <si>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</si>
  <si>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</si>
  <si>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</si>
  <si>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</si>
  <si>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</si>
  <si>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</si>
  <si>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</si>
  <si>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</si>
  <si>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</si>
  <si>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</si>
  <si>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</si>
  <si>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</si>
  <si>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</si>
  <si>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</si>
  <si>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</si>
  <si>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</si>
  <si>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</si>
  <si>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</si>
  <si>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</si>
  <si>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</si>
  <si>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</si>
  <si>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</si>
  <si>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</si>
  <si>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</si>
  <si>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</si>
  <si>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</si>
  <si>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</si>
  <si>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</si>
  <si>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</si>
  <si>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</si>
  <si>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</si>
  <si>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</si>
  <si>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</si>
  <si>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</si>
  <si>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</si>
  <si>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</si>
  <si>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</si>
  <si>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</si>
  <si>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</si>
  <si>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</si>
  <si>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</si>
  <si>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</si>
  <si>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</si>
  <si>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</si>
  <si>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</si>
  <si>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</si>
  <si>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</si>
  <si>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</si>
  <si>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</si>
  <si>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</si>
  <si>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</si>
  <si>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</si>
  <si>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</si>
  <si>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</si>
  <si>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</si>
  <si>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</si>
  <si>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</si>
  <si>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</si>
  <si>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</si>
  <si>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</si>
  <si>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</si>
  <si>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</si>
  <si>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</si>
  <si>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</si>
  <si>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</si>
  <si>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</si>
  <si>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</si>
  <si>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</si>
  <si>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魚沼市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</si>
  <si>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</si>
  <si>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</si>
  <si>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</si>
  <si>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</si>
  <si>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</si>
  <si>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</si>
  <si>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</si>
  <si>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</si>
  <si>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</si>
  <si>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</si>
  <si>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</si>
  <si>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・有形固定資産減価償却率は、整備がほぼ完了し、区域拡張に係る大きな投資はないため概ね平均的に推移している。
・管渠は、老朽化による更新の時期となっていないが、中越大震災や豪雪地の特性による損傷が一部で見られ、維持管理の中で必要な修繕や更新を実施する必要がある。また、不明水が多くなっており、箇所の特定とその対応が必要となっている。
・管渠改善率は、中越大震災による管渠更新・更生、処理区の接続等による投資を反映している。
</t>
    <rPh sb="104" eb="106">
      <t>イジ</t>
    </rPh>
    <rPh sb="106" eb="108">
      <t>カンリ</t>
    </rPh>
    <rPh sb="109" eb="110">
      <t>ナカ</t>
    </rPh>
    <rPh sb="111" eb="113">
      <t>ヒツヨウ</t>
    </rPh>
    <rPh sb="114" eb="116">
      <t>シュウゼン</t>
    </rPh>
    <rPh sb="117" eb="119">
      <t>コウシン</t>
    </rPh>
    <rPh sb="120" eb="122">
      <t>ジッシ</t>
    </rPh>
    <rPh sb="124" eb="126">
      <t>ヒツヨウ</t>
    </rPh>
    <rPh sb="153" eb="155">
      <t>タイオウ</t>
    </rPh>
    <phoneticPr fontId="4"/>
  </si>
  <si>
    <t>・経常収支比率は、収益が費用を上回っており、処理に要する費用を使用料収入や繰入金で賄えている。
・累積欠損金比率は、年々減少傾向にあり、平成30年度については累積欠損金が解消されたため、健全な経営状況となっている。
・流動比率は、平成26年度の会計制度の改正により流動負債が多くなっているが、償還時に交付税措置される企業債が含まれることや、企業債残高が年々減少していることから、直ちに健全性が損なわれているとはいえない。
・企業債残高対事業規模比率は、過去の整備に係る企業債残高が大きいため、単年度収益と大きく乖離しているが、類似団体との比較では企業債残高が低いことを示している。
・経費回収率は、使用料が経費を上回っており、処理費用を回収できている。また、類似団体平均を上回っており、使用料設定が適切であることを示している。
・汚水処理原価は、整備がほぼ完了し接続率も高率となっており、経年で平均的である。現在は類似団体平均を下回っているが、一般会計負担金の減少に伴い、処理原価の上昇が見込まれる。
・施設利用率は、県の流域下水道で処理していることから、市営の処理施設はなく、本指標の対象とならない。
・水洗化率は、整備がほぼ完了しており、高率で推移している。</t>
    <rPh sb="68" eb="70">
      <t>ヘイセイ</t>
    </rPh>
    <rPh sb="72" eb="74">
      <t>ネンド</t>
    </rPh>
    <rPh sb="79" eb="81">
      <t>ルイセキ</t>
    </rPh>
    <rPh sb="81" eb="83">
      <t>ケッソン</t>
    </rPh>
    <rPh sb="83" eb="84">
      <t>キン</t>
    </rPh>
    <rPh sb="85" eb="87">
      <t>カイショウ</t>
    </rPh>
    <rPh sb="93" eb="95">
      <t>ケンゼン</t>
    </rPh>
    <rPh sb="96" eb="98">
      <t>ケイエイ</t>
    </rPh>
    <rPh sb="98" eb="100">
      <t>ジョウキョウ</t>
    </rPh>
    <rPh sb="170" eb="172">
      <t>キギョウ</t>
    </rPh>
    <rPh sb="172" eb="173">
      <t>サイ</t>
    </rPh>
    <rPh sb="173" eb="175">
      <t>ザンダカ</t>
    </rPh>
    <rPh sb="176" eb="178">
      <t>ネンネン</t>
    </rPh>
    <rPh sb="178" eb="180">
      <t>ゲンショウ</t>
    </rPh>
    <phoneticPr fontId="4"/>
  </si>
  <si>
    <t>・整備はほぼ完了しており、事業は施設設備の維持管理が主な業務となっている。
・事業に要する費用は、使用料収入や一般会計からの繰入金（企業債償還の交付税措置等）等で賄われており、概ね健全な経営状況といえる。水洗化率が100％に近く新たな接続が見込めないため、今後、人口減少や節水指向等の影響を直に受け、使用料収入の減少が見込まれる。
・山間地という地域性から、特環・集排等の処理施設が多数存在し、今後その更新が見込まれるが、平成28年度に策定した「魚沼市下水道事業経営戦略」の進捗管理や計画見直しを行いながら、処理施設の統廃合等を進めていくとともに、経営の質と効率化を高め、市民サービスの安定的な継続が図られるよう運営するものと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</si>
</sst>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B-4078-AC77-476A10067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0.11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B-4078-AC77-476A10067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B-41BC-AA4E-33F75F12A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54.67</c:v>
                </c:pt>
                <c:pt idx="2">
                  <c:v>49.25</c:v>
                </c:pt>
                <c:pt idx="3">
                  <c:v>50.24</c:v>
                </c:pt>
                <c:pt idx="4">
                  <c:v>49.68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B-41BC-AA4E-33F75F12A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95.09</c:v>
                </c:pt>
                <c:pt idx="1">
                  <c:v>95.37</c:v>
                </c:pt>
                <c:pt idx="2">
                  <c:v>95.79</c:v>
                </c:pt>
                <c:pt idx="3">
                  <c:v>96.09</c:v>
                </c:pt>
                <c:pt idx="4">
                  <c:v>96.37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C-4E76-969F-9FF22BBA1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83.8</c:v>
                </c:pt>
                <c:pt idx="2">
                  <c:v>84.12</c:v>
                </c:pt>
                <c:pt idx="3">
                  <c:v>84.17</c:v>
                </c:pt>
                <c:pt idx="4">
                  <c:v>83.35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C-4E76-969F-9FF22BBA1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111.3</c:v>
                </c:pt>
                <c:pt idx="1">
                  <c:v>115.35</c:v>
                </c:pt>
                <c:pt idx="2">
                  <c:v>112.6</c:v>
                </c:pt>
                <c:pt idx="3">
                  <c:v>110.78</c:v>
                </c:pt>
                <c:pt idx="4">
                  <c:v>113.49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B-4360-924A-2AE59A1E4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108.56</c:v>
                </c:pt>
                <c:pt idx="1">
                  <c:v>109.12</c:v>
                </c:pt>
                <c:pt idx="2">
                  <c:v>110.07</c:v>
                </c:pt>
                <c:pt idx="3">
                  <c:v>106.7</c:v>
                </c:pt>
                <c:pt idx="4">
                  <c:v>106.83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B-4360-924A-2AE59A1E4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29.25</c:v>
                </c:pt>
                <c:pt idx="1">
                  <c:v>31.36</c:v>
                </c:pt>
                <c:pt idx="2">
                  <c:v>33.42</c:v>
                </c:pt>
                <c:pt idx="3">
                  <c:v>35.44</c:v>
                </c:pt>
                <c:pt idx="4">
                  <c:v>37.409999999999997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3-4334-847E-F9697C56C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21.28</c:v>
                </c:pt>
                <c:pt idx="1">
                  <c:v>23.95</c:v>
                </c:pt>
                <c:pt idx="2">
                  <c:v>26.91</c:v>
                </c:pt>
                <c:pt idx="3">
                  <c:v>26.81</c:v>
                </c:pt>
                <c:pt idx="4">
                  <c:v>26.06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3-4334-847E-F9697C56C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F-42AE-A865-8BA3DCAA3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8F-42AE-A865-8BA3DCAA3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84.4</c:v>
                </c:pt>
                <c:pt idx="1">
                  <c:v>54.29</c:v>
                </c:pt>
                <c:pt idx="2">
                  <c:v>28.6</c:v>
                </c:pt>
                <c:pt idx="3">
                  <c:v>7.12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6-4A84-82B3-66AB15372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100.32</c:v>
                </c:pt>
                <c:pt idx="1">
                  <c:v>116.49</c:v>
                </c:pt>
                <c:pt idx="2">
                  <c:v>31.4</c:v>
                </c:pt>
                <c:pt idx="3">
                  <c:v>26.14</c:v>
                </c:pt>
                <c:pt idx="4">
                  <c:v>22.02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96-4A84-82B3-66AB15372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20.59</c:v>
                </c:pt>
                <c:pt idx="1">
                  <c:v>31.78</c:v>
                </c:pt>
                <c:pt idx="2">
                  <c:v>42.93</c:v>
                </c:pt>
                <c:pt idx="3">
                  <c:v>68.209999999999994</c:v>
                </c:pt>
                <c:pt idx="4">
                  <c:v>73.98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6-412A-B874-D212F05A3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49.23</c:v>
                </c:pt>
                <c:pt idx="1">
                  <c:v>44.37</c:v>
                </c:pt>
                <c:pt idx="2">
                  <c:v>79.709999999999994</c:v>
                </c:pt>
                <c:pt idx="3">
                  <c:v>68.290000000000006</c:v>
                </c:pt>
                <c:pt idx="4">
                  <c:v>68.040000000000006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6-412A-B874-D212F05A3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721.64</c:v>
                </c:pt>
                <c:pt idx="1">
                  <c:v>555.65</c:v>
                </c:pt>
                <c:pt idx="2">
                  <c:v>517.99</c:v>
                </c:pt>
                <c:pt idx="3">
                  <c:v>479.33</c:v>
                </c:pt>
                <c:pt idx="4">
                  <c:v>414.34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7-404E-8D83-7E54D30B9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1136.5</c:v>
                </c:pt>
                <c:pt idx="1">
                  <c:v>1118.56</c:v>
                </c:pt>
                <c:pt idx="2">
                  <c:v>1047.6500000000001</c:v>
                </c:pt>
                <c:pt idx="3">
                  <c:v>1124.26</c:v>
                </c:pt>
                <c:pt idx="4">
                  <c:v>1048.23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57-404E-8D83-7E54D30B9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131.01</c:v>
                </c:pt>
                <c:pt idx="1">
                  <c:v>146.13</c:v>
                </c:pt>
                <c:pt idx="2">
                  <c:v>135.06</c:v>
                </c:pt>
                <c:pt idx="3">
                  <c:v>132.94</c:v>
                </c:pt>
                <c:pt idx="4">
                  <c:v>136.38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E-41A4-8CC2-A69EF4826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71.650000000000006</c:v>
                </c:pt>
                <c:pt idx="1">
                  <c:v>72.33</c:v>
                </c:pt>
                <c:pt idx="2">
                  <c:v>74.040000000000006</c:v>
                </c:pt>
                <c:pt idx="3">
                  <c:v>80.58</c:v>
                </c:pt>
                <c:pt idx="4">
                  <c:v>78.92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6E-41A4-8CC2-A69EF4826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151.91999999999999</c:v>
                </c:pt>
                <c:pt idx="1">
                  <c:v>135.29</c:v>
                </c:pt>
                <c:pt idx="2">
                  <c:v>146.31</c:v>
                </c:pt>
                <c:pt idx="3">
                  <c:v>148.85</c:v>
                </c:pt>
                <c:pt idx="4">
                  <c:v>145.19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B-447C-A577-640018A95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217.82</c:v>
                </c:pt>
                <c:pt idx="1">
                  <c:v>215.28</c:v>
                </c:pt>
                <c:pt idx="2">
                  <c:v>235.61</c:v>
                </c:pt>
                <c:pt idx="3">
                  <c:v>216.21</c:v>
                </c:pt>
                <c:pt idx="4">
                  <c:v>220.31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B-447C-A577-640018A95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0" zoomScaleNormal="7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新潟県　魚沼市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36368</v>
      </c>
      <c r="AM8" s="68"/>
      <c r="AN8" s="68"/>
      <c r="AO8" s="68"/>
      <c r="AP8" s="68"/>
      <c r="AQ8" s="68"/>
      <c r="AR8" s="68"/>
      <c r="AS8" s="68"/>
      <c r="AT8" s="67">
        <f>データ!T6</f>
        <v>946.76</v>
      </c>
      <c r="AU8" s="67"/>
      <c r="AV8" s="67"/>
      <c r="AW8" s="67"/>
      <c r="AX8" s="67"/>
      <c r="AY8" s="67"/>
      <c r="AZ8" s="67"/>
      <c r="BA8" s="67"/>
      <c r="BB8" s="67">
        <f>データ!U6</f>
        <v>38.409999999999997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68.08</v>
      </c>
      <c r="J10" s="67"/>
      <c r="K10" s="67"/>
      <c r="L10" s="67"/>
      <c r="M10" s="67"/>
      <c r="N10" s="67"/>
      <c r="O10" s="67"/>
      <c r="P10" s="67">
        <f>データ!P6</f>
        <v>59.24</v>
      </c>
      <c r="Q10" s="67"/>
      <c r="R10" s="67"/>
      <c r="S10" s="67"/>
      <c r="T10" s="67"/>
      <c r="U10" s="67"/>
      <c r="V10" s="67"/>
      <c r="W10" s="67">
        <f>データ!Q6</f>
        <v>84.18</v>
      </c>
      <c r="X10" s="67"/>
      <c r="Y10" s="67"/>
      <c r="Z10" s="67"/>
      <c r="AA10" s="67"/>
      <c r="AB10" s="67"/>
      <c r="AC10" s="67"/>
      <c r="AD10" s="68">
        <f>データ!R6</f>
        <v>4039</v>
      </c>
      <c r="AE10" s="68"/>
      <c r="AF10" s="68"/>
      <c r="AG10" s="68"/>
      <c r="AH10" s="68"/>
      <c r="AI10" s="68"/>
      <c r="AJ10" s="68"/>
      <c r="AK10" s="2"/>
      <c r="AL10" s="68">
        <f>データ!V6</f>
        <v>21378</v>
      </c>
      <c r="AM10" s="68"/>
      <c r="AN10" s="68"/>
      <c r="AO10" s="68"/>
      <c r="AP10" s="68"/>
      <c r="AQ10" s="68"/>
      <c r="AR10" s="68"/>
      <c r="AS10" s="68"/>
      <c r="AT10" s="67">
        <f>データ!W6</f>
        <v>8.82</v>
      </c>
      <c r="AU10" s="67"/>
      <c r="AV10" s="67"/>
      <c r="AW10" s="67"/>
      <c r="AX10" s="67"/>
      <c r="AY10" s="67"/>
      <c r="AZ10" s="67"/>
      <c r="BA10" s="67"/>
      <c r="BB10" s="67">
        <f>データ!X6</f>
        <v>2423.81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108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2zTgl9AVdqCE2KzbMuWBOAbeFzezEVpkPN/xSx5W51T2RMSZouIgPZuuZDRtyZ8BKH1pz+m0owJyCyEUrXwJxw==" saltValue="y4FD0tRxdZMDWf0XSIk3b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152251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新潟県　魚沼市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>
        <f t="shared" si="3"/>
        <v>68.08</v>
      </c>
      <c r="P6" s="34">
        <f t="shared" si="3"/>
        <v>59.24</v>
      </c>
      <c r="Q6" s="34">
        <f t="shared" si="3"/>
        <v>84.18</v>
      </c>
      <c r="R6" s="34">
        <f t="shared" si="3"/>
        <v>4039</v>
      </c>
      <c r="S6" s="34">
        <f t="shared" si="3"/>
        <v>36368</v>
      </c>
      <c r="T6" s="34">
        <f t="shared" si="3"/>
        <v>946.76</v>
      </c>
      <c r="U6" s="34">
        <f t="shared" si="3"/>
        <v>38.409999999999997</v>
      </c>
      <c r="V6" s="34">
        <f t="shared" si="3"/>
        <v>21378</v>
      </c>
      <c r="W6" s="34">
        <f t="shared" si="3"/>
        <v>8.82</v>
      </c>
      <c r="X6" s="34">
        <f t="shared" si="3"/>
        <v>2423.81</v>
      </c>
      <c r="Y6" s="35">
        <f>IF(Y7="",NA(),Y7)</f>
        <v>111.3</v>
      </c>
      <c r="Z6" s="35">
        <f t="shared" ref="Z6:AH6" si="4">IF(Z7="",NA(),Z7)</f>
        <v>115.35</v>
      </c>
      <c r="AA6" s="35">
        <f t="shared" si="4"/>
        <v>112.6</v>
      </c>
      <c r="AB6" s="35">
        <f t="shared" si="4"/>
        <v>110.78</v>
      </c>
      <c r="AC6" s="35">
        <f t="shared" si="4"/>
        <v>113.49</v>
      </c>
      <c r="AD6" s="35">
        <f t="shared" si="4"/>
        <v>108.56</v>
      </c>
      <c r="AE6" s="35">
        <f t="shared" si="4"/>
        <v>109.12</v>
      </c>
      <c r="AF6" s="35">
        <f t="shared" si="4"/>
        <v>110.07</v>
      </c>
      <c r="AG6" s="35">
        <f t="shared" si="4"/>
        <v>106.7</v>
      </c>
      <c r="AH6" s="35">
        <f t="shared" si="4"/>
        <v>106.83</v>
      </c>
      <c r="AI6" s="34" t="str">
        <f>IF(AI7="","",IF(AI7="-","【-】","【"&amp;SUBSTITUTE(TEXT(AI7,"#,##0.00"),"-","△")&amp;"】"))</f>
        <v>【108.69】</v>
      </c>
      <c r="AJ6" s="35">
        <f>IF(AJ7="",NA(),AJ7)</f>
        <v>84.4</v>
      </c>
      <c r="AK6" s="35">
        <f t="shared" ref="AK6:AS6" si="5">IF(AK7="",NA(),AK7)</f>
        <v>54.29</v>
      </c>
      <c r="AL6" s="35">
        <f t="shared" si="5"/>
        <v>28.6</v>
      </c>
      <c r="AM6" s="35">
        <f t="shared" si="5"/>
        <v>7.12</v>
      </c>
      <c r="AN6" s="34">
        <f t="shared" si="5"/>
        <v>0</v>
      </c>
      <c r="AO6" s="35">
        <f t="shared" si="5"/>
        <v>100.32</v>
      </c>
      <c r="AP6" s="35">
        <f t="shared" si="5"/>
        <v>116.49</v>
      </c>
      <c r="AQ6" s="35">
        <f t="shared" si="5"/>
        <v>31.4</v>
      </c>
      <c r="AR6" s="35">
        <f t="shared" si="5"/>
        <v>26.14</v>
      </c>
      <c r="AS6" s="35">
        <f t="shared" si="5"/>
        <v>22.02</v>
      </c>
      <c r="AT6" s="34" t="str">
        <f>IF(AT7="","",IF(AT7="-","【-】","【"&amp;SUBSTITUTE(TEXT(AT7,"#,##0.00"),"-","△")&amp;"】"))</f>
        <v>【3.28】</v>
      </c>
      <c r="AU6" s="35">
        <f>IF(AU7="",NA(),AU7)</f>
        <v>20.59</v>
      </c>
      <c r="AV6" s="35">
        <f t="shared" ref="AV6:BD6" si="6">IF(AV7="",NA(),AV7)</f>
        <v>31.78</v>
      </c>
      <c r="AW6" s="35">
        <f t="shared" si="6"/>
        <v>42.93</v>
      </c>
      <c r="AX6" s="35">
        <f t="shared" si="6"/>
        <v>68.209999999999994</v>
      </c>
      <c r="AY6" s="35">
        <f t="shared" si="6"/>
        <v>73.98</v>
      </c>
      <c r="AZ6" s="35">
        <f t="shared" si="6"/>
        <v>49.23</v>
      </c>
      <c r="BA6" s="35">
        <f t="shared" si="6"/>
        <v>44.37</v>
      </c>
      <c r="BB6" s="35">
        <f t="shared" si="6"/>
        <v>79.709999999999994</v>
      </c>
      <c r="BC6" s="35">
        <f t="shared" si="6"/>
        <v>68.290000000000006</v>
      </c>
      <c r="BD6" s="35">
        <f t="shared" si="6"/>
        <v>68.040000000000006</v>
      </c>
      <c r="BE6" s="34" t="str">
        <f>IF(BE7="","",IF(BE7="-","【-】","【"&amp;SUBSTITUTE(TEXT(BE7,"#,##0.00"),"-","△")&amp;"】"))</f>
        <v>【69.49】</v>
      </c>
      <c r="BF6" s="35">
        <f>IF(BF7="",NA(),BF7)</f>
        <v>721.64</v>
      </c>
      <c r="BG6" s="35">
        <f t="shared" ref="BG6:BO6" si="7">IF(BG7="",NA(),BG7)</f>
        <v>555.65</v>
      </c>
      <c r="BH6" s="35">
        <f t="shared" si="7"/>
        <v>517.99</v>
      </c>
      <c r="BI6" s="35">
        <f t="shared" si="7"/>
        <v>479.33</v>
      </c>
      <c r="BJ6" s="35">
        <f t="shared" si="7"/>
        <v>414.34</v>
      </c>
      <c r="BK6" s="35">
        <f t="shared" si="7"/>
        <v>1136.5</v>
      </c>
      <c r="BL6" s="35">
        <f t="shared" si="7"/>
        <v>1118.56</v>
      </c>
      <c r="BM6" s="35">
        <f t="shared" si="7"/>
        <v>1047.6500000000001</v>
      </c>
      <c r="BN6" s="35">
        <f t="shared" si="7"/>
        <v>1124.26</v>
      </c>
      <c r="BO6" s="35">
        <f t="shared" si="7"/>
        <v>1048.23</v>
      </c>
      <c r="BP6" s="34" t="str">
        <f>IF(BP7="","",IF(BP7="-","【-】","【"&amp;SUBSTITUTE(TEXT(BP7,"#,##0.00"),"-","△")&amp;"】"))</f>
        <v>【682.78】</v>
      </c>
      <c r="BQ6" s="35">
        <f>IF(BQ7="",NA(),BQ7)</f>
        <v>131.01</v>
      </c>
      <c r="BR6" s="35">
        <f t="shared" ref="BR6:BZ6" si="8">IF(BR7="",NA(),BR7)</f>
        <v>146.13</v>
      </c>
      <c r="BS6" s="35">
        <f t="shared" si="8"/>
        <v>135.06</v>
      </c>
      <c r="BT6" s="35">
        <f t="shared" si="8"/>
        <v>132.94</v>
      </c>
      <c r="BU6" s="35">
        <f t="shared" si="8"/>
        <v>136.38</v>
      </c>
      <c r="BV6" s="35">
        <f t="shared" si="8"/>
        <v>71.650000000000006</v>
      </c>
      <c r="BW6" s="35">
        <f t="shared" si="8"/>
        <v>72.33</v>
      </c>
      <c r="BX6" s="35">
        <f t="shared" si="8"/>
        <v>74.040000000000006</v>
      </c>
      <c r="BY6" s="35">
        <f t="shared" si="8"/>
        <v>80.58</v>
      </c>
      <c r="BZ6" s="35">
        <f t="shared" si="8"/>
        <v>78.92</v>
      </c>
      <c r="CA6" s="34" t="str">
        <f>IF(CA7="","",IF(CA7="-","【-】","【"&amp;SUBSTITUTE(TEXT(CA7,"#,##0.00"),"-","△")&amp;"】"))</f>
        <v>【100.91】</v>
      </c>
      <c r="CB6" s="35">
        <f>IF(CB7="",NA(),CB7)</f>
        <v>151.91999999999999</v>
      </c>
      <c r="CC6" s="35">
        <f t="shared" ref="CC6:CK6" si="9">IF(CC7="",NA(),CC7)</f>
        <v>135.29</v>
      </c>
      <c r="CD6" s="35">
        <f t="shared" si="9"/>
        <v>146.31</v>
      </c>
      <c r="CE6" s="35">
        <f t="shared" si="9"/>
        <v>148.85</v>
      </c>
      <c r="CF6" s="35">
        <f t="shared" si="9"/>
        <v>145.19</v>
      </c>
      <c r="CG6" s="35">
        <f t="shared" si="9"/>
        <v>217.82</v>
      </c>
      <c r="CH6" s="35">
        <f t="shared" si="9"/>
        <v>215.28</v>
      </c>
      <c r="CI6" s="35">
        <f t="shared" si="9"/>
        <v>235.61</v>
      </c>
      <c r="CJ6" s="35">
        <f t="shared" si="9"/>
        <v>216.21</v>
      </c>
      <c r="CK6" s="35">
        <f t="shared" si="9"/>
        <v>220.31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54.44</v>
      </c>
      <c r="CS6" s="35">
        <f t="shared" si="10"/>
        <v>54.67</v>
      </c>
      <c r="CT6" s="35">
        <f t="shared" si="10"/>
        <v>49.25</v>
      </c>
      <c r="CU6" s="35">
        <f t="shared" si="10"/>
        <v>50.24</v>
      </c>
      <c r="CV6" s="35">
        <f t="shared" si="10"/>
        <v>49.68</v>
      </c>
      <c r="CW6" s="34" t="str">
        <f>IF(CW7="","",IF(CW7="-","【-】","【"&amp;SUBSTITUTE(TEXT(CW7,"#,##0.00"),"-","△")&amp;"】"))</f>
        <v>【58.98】</v>
      </c>
      <c r="CX6" s="35">
        <f>IF(CX7="",NA(),CX7)</f>
        <v>95.09</v>
      </c>
      <c r="CY6" s="35">
        <f t="shared" ref="CY6:DG6" si="11">IF(CY7="",NA(),CY7)</f>
        <v>95.37</v>
      </c>
      <c r="CZ6" s="35">
        <f t="shared" si="11"/>
        <v>95.79</v>
      </c>
      <c r="DA6" s="35">
        <f t="shared" si="11"/>
        <v>96.09</v>
      </c>
      <c r="DB6" s="35">
        <f t="shared" si="11"/>
        <v>96.37</v>
      </c>
      <c r="DC6" s="35">
        <f t="shared" si="11"/>
        <v>84.2</v>
      </c>
      <c r="DD6" s="35">
        <f t="shared" si="11"/>
        <v>83.8</v>
      </c>
      <c r="DE6" s="35">
        <f t="shared" si="11"/>
        <v>84.12</v>
      </c>
      <c r="DF6" s="35">
        <f t="shared" si="11"/>
        <v>84.17</v>
      </c>
      <c r="DG6" s="35">
        <f t="shared" si="11"/>
        <v>83.35</v>
      </c>
      <c r="DH6" s="34" t="str">
        <f>IF(DH7="","",IF(DH7="-","【-】","【"&amp;SUBSTITUTE(TEXT(DH7,"#,##0.00"),"-","△")&amp;"】"))</f>
        <v>【95.20】</v>
      </c>
      <c r="DI6" s="35">
        <f>IF(DI7="",NA(),DI7)</f>
        <v>29.25</v>
      </c>
      <c r="DJ6" s="35">
        <f t="shared" ref="DJ6:DR6" si="12">IF(DJ7="",NA(),DJ7)</f>
        <v>31.36</v>
      </c>
      <c r="DK6" s="35">
        <f t="shared" si="12"/>
        <v>33.42</v>
      </c>
      <c r="DL6" s="35">
        <f t="shared" si="12"/>
        <v>35.44</v>
      </c>
      <c r="DM6" s="35">
        <f t="shared" si="12"/>
        <v>37.409999999999997</v>
      </c>
      <c r="DN6" s="35">
        <f t="shared" si="12"/>
        <v>21.28</v>
      </c>
      <c r="DO6" s="35">
        <f t="shared" si="12"/>
        <v>23.95</v>
      </c>
      <c r="DP6" s="35">
        <f t="shared" si="12"/>
        <v>26.91</v>
      </c>
      <c r="DQ6" s="35">
        <f t="shared" si="12"/>
        <v>26.81</v>
      </c>
      <c r="DR6" s="35">
        <f t="shared" si="12"/>
        <v>26.06</v>
      </c>
      <c r="DS6" s="34" t="str">
        <f>IF(DS7="","",IF(DS7="-","【-】","【"&amp;SUBSTITUTE(TEXT(DS7,"#,##0.00"),"-","△")&amp;"】"))</f>
        <v>【38.60】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【5.64】</v>
      </c>
      <c r="EE6" s="35">
        <f>IF(EE7="",NA(),EE7)</f>
        <v>0.12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0.11</v>
      </c>
      <c r="EL6" s="35">
        <f t="shared" si="14"/>
        <v>0.1</v>
      </c>
      <c r="EM6" s="35">
        <f t="shared" si="14"/>
        <v>0.13</v>
      </c>
      <c r="EN6" s="35">
        <f t="shared" si="14"/>
        <v>0.12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152251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68.08</v>
      </c>
      <c r="P7" s="38">
        <v>59.24</v>
      </c>
      <c r="Q7" s="38">
        <v>84.18</v>
      </c>
      <c r="R7" s="38">
        <v>4039</v>
      </c>
      <c r="S7" s="38">
        <v>36368</v>
      </c>
      <c r="T7" s="38">
        <v>946.76</v>
      </c>
      <c r="U7" s="38">
        <v>38.409999999999997</v>
      </c>
      <c r="V7" s="38">
        <v>21378</v>
      </c>
      <c r="W7" s="38">
        <v>8.82</v>
      </c>
      <c r="X7" s="38">
        <v>2423.81</v>
      </c>
      <c r="Y7" s="38">
        <v>111.3</v>
      </c>
      <c r="Z7" s="38">
        <v>115.35</v>
      </c>
      <c r="AA7" s="38">
        <v>112.6</v>
      </c>
      <c r="AB7" s="38">
        <v>110.78</v>
      </c>
      <c r="AC7" s="38">
        <v>113.49</v>
      </c>
      <c r="AD7" s="38">
        <v>108.56</v>
      </c>
      <c r="AE7" s="38">
        <v>109.12</v>
      </c>
      <c r="AF7" s="38">
        <v>110.07</v>
      </c>
      <c r="AG7" s="38">
        <v>106.7</v>
      </c>
      <c r="AH7" s="38">
        <v>106.83</v>
      </c>
      <c r="AI7" s="38">
        <v>108.69</v>
      </c>
      <c r="AJ7" s="38">
        <v>84.4</v>
      </c>
      <c r="AK7" s="38">
        <v>54.29</v>
      </c>
      <c r="AL7" s="38">
        <v>28.6</v>
      </c>
      <c r="AM7" s="38">
        <v>7.12</v>
      </c>
      <c r="AN7" s="38">
        <v>0</v>
      </c>
      <c r="AO7" s="38">
        <v>100.32</v>
      </c>
      <c r="AP7" s="38">
        <v>116.49</v>
      </c>
      <c r="AQ7" s="38">
        <v>31.4</v>
      </c>
      <c r="AR7" s="38">
        <v>26.14</v>
      </c>
      <c r="AS7" s="38">
        <v>22.02</v>
      </c>
      <c r="AT7" s="38">
        <v>3.28</v>
      </c>
      <c r="AU7" s="38">
        <v>20.59</v>
      </c>
      <c r="AV7" s="38">
        <v>31.78</v>
      </c>
      <c r="AW7" s="38">
        <v>42.93</v>
      </c>
      <c r="AX7" s="38">
        <v>68.209999999999994</v>
      </c>
      <c r="AY7" s="38">
        <v>73.98</v>
      </c>
      <c r="AZ7" s="38">
        <v>49.23</v>
      </c>
      <c r="BA7" s="38">
        <v>44.37</v>
      </c>
      <c r="BB7" s="38">
        <v>79.709999999999994</v>
      </c>
      <c r="BC7" s="38">
        <v>68.290000000000006</v>
      </c>
      <c r="BD7" s="38">
        <v>68.040000000000006</v>
      </c>
      <c r="BE7" s="38">
        <v>69.489999999999995</v>
      </c>
      <c r="BF7" s="38">
        <v>721.64</v>
      </c>
      <c r="BG7" s="38">
        <v>555.65</v>
      </c>
      <c r="BH7" s="38">
        <v>517.99</v>
      </c>
      <c r="BI7" s="38">
        <v>479.33</v>
      </c>
      <c r="BJ7" s="38">
        <v>414.34</v>
      </c>
      <c r="BK7" s="38">
        <v>1136.5</v>
      </c>
      <c r="BL7" s="38">
        <v>1118.56</v>
      </c>
      <c r="BM7" s="38">
        <v>1047.6500000000001</v>
      </c>
      <c r="BN7" s="38">
        <v>1124.26</v>
      </c>
      <c r="BO7" s="38">
        <v>1048.23</v>
      </c>
      <c r="BP7" s="38">
        <v>682.78</v>
      </c>
      <c r="BQ7" s="38">
        <v>131.01</v>
      </c>
      <c r="BR7" s="38">
        <v>146.13</v>
      </c>
      <c r="BS7" s="38">
        <v>135.06</v>
      </c>
      <c r="BT7" s="38">
        <v>132.94</v>
      </c>
      <c r="BU7" s="38">
        <v>136.38</v>
      </c>
      <c r="BV7" s="38">
        <v>71.650000000000006</v>
      </c>
      <c r="BW7" s="38">
        <v>72.33</v>
      </c>
      <c r="BX7" s="38">
        <v>74.040000000000006</v>
      </c>
      <c r="BY7" s="38">
        <v>80.58</v>
      </c>
      <c r="BZ7" s="38">
        <v>78.92</v>
      </c>
      <c r="CA7" s="38">
        <v>100.91</v>
      </c>
      <c r="CB7" s="38">
        <v>151.91999999999999</v>
      </c>
      <c r="CC7" s="38">
        <v>135.29</v>
      </c>
      <c r="CD7" s="38">
        <v>146.31</v>
      </c>
      <c r="CE7" s="38">
        <v>148.85</v>
      </c>
      <c r="CF7" s="38">
        <v>145.19</v>
      </c>
      <c r="CG7" s="38">
        <v>217.82</v>
      </c>
      <c r="CH7" s="38">
        <v>215.28</v>
      </c>
      <c r="CI7" s="38">
        <v>235.61</v>
      </c>
      <c r="CJ7" s="38">
        <v>216.21</v>
      </c>
      <c r="CK7" s="38">
        <v>220.31</v>
      </c>
      <c r="CL7" s="38">
        <v>136.86000000000001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54.44</v>
      </c>
      <c r="CS7" s="38">
        <v>54.67</v>
      </c>
      <c r="CT7" s="38">
        <v>49.25</v>
      </c>
      <c r="CU7" s="38">
        <v>50.24</v>
      </c>
      <c r="CV7" s="38">
        <v>49.68</v>
      </c>
      <c r="CW7" s="38">
        <v>58.98</v>
      </c>
      <c r="CX7" s="38">
        <v>95.09</v>
      </c>
      <c r="CY7" s="38">
        <v>95.37</v>
      </c>
      <c r="CZ7" s="38">
        <v>95.79</v>
      </c>
      <c r="DA7" s="38">
        <v>96.09</v>
      </c>
      <c r="DB7" s="38">
        <v>96.37</v>
      </c>
      <c r="DC7" s="38">
        <v>84.2</v>
      </c>
      <c r="DD7" s="38">
        <v>83.8</v>
      </c>
      <c r="DE7" s="38">
        <v>84.12</v>
      </c>
      <c r="DF7" s="38">
        <v>84.17</v>
      </c>
      <c r="DG7" s="38">
        <v>83.35</v>
      </c>
      <c r="DH7" s="38">
        <v>95.2</v>
      </c>
      <c r="DI7" s="38">
        <v>29.25</v>
      </c>
      <c r="DJ7" s="38">
        <v>31.36</v>
      </c>
      <c r="DK7" s="38">
        <v>33.42</v>
      </c>
      <c r="DL7" s="38">
        <v>35.44</v>
      </c>
      <c r="DM7" s="38">
        <v>37.409999999999997</v>
      </c>
      <c r="DN7" s="38">
        <v>21.28</v>
      </c>
      <c r="DO7" s="38">
        <v>23.95</v>
      </c>
      <c r="DP7" s="38">
        <v>26.91</v>
      </c>
      <c r="DQ7" s="38">
        <v>26.81</v>
      </c>
      <c r="DR7" s="38">
        <v>26.06</v>
      </c>
      <c r="DS7" s="38">
        <v>38.6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5.64</v>
      </c>
      <c r="EE7" s="38">
        <v>0.12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0.11</v>
      </c>
      <c r="EL7" s="38">
        <v>0.1</v>
      </c>
      <c r="EM7" s="38">
        <v>0.13</v>
      </c>
      <c r="EN7" s="38">
        <v>0.12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U6963</cp:lastModifiedBy>
  <cp:lastPrinted>2020-01-23T06:07:39Z</cp:lastPrinted>
  <dcterms:created xsi:type="dcterms:W3CDTF">2019-12-05T04:43:50Z</dcterms:created>
  <dcterms:modified xsi:type="dcterms:W3CDTF">2020-01-23T06:08:45Z</dcterms:modified>
  <cp:category/>
</cp:coreProperties>
</file>