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Ws9269y152251\40共有\250庶務係\104 経営・収支計画\H31(R元)年度\20200115 公営企業経営比較分析作成依頼\提出データ_局→財政係\"/>
    </mc:Choice>
  </mc:AlternateContent>
  <xr:revisionPtr revIDLastSave="0" documentId="13_ncr:1_{A704C4C8-BE62-41B2-84D2-72D34013139F}" xr6:coauthVersionLast="36" xr6:coauthVersionMax="36" xr10:uidLastSave="{00000000-0000-0000-0000-000000000000}"/>
  <workbookProtection workbookAlgorithmName="SHA-512" workbookHashValue="YiBjXm0PehrEW3L8RGkhrSIyI6xlUb5qYKhIU0328VisZge9lINnch2zBNdfIhegq2zOkHPiUwFvPNeQEhfP2g==" workbookSaltValue="jfUdaH6BGYiw7r/x2Lj5sQ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AL8" i="4" s="1"/>
  <c r="R6" i="5"/>
  <c r="AD10" i="4" s="1"/>
  <c r="Q6" i="5"/>
  <c r="P6" i="5"/>
  <c r="O6" i="5"/>
  <c r="I10" i="4" s="1"/>
  <c r="N6" i="5"/>
  <c r="B10" i="4" s="1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I85" i="4"/>
  <c r="H85" i="4"/>
  <c r="G85" i="4"/>
  <c r="BB10" i="4"/>
  <c r="W10" i="4"/>
  <c r="P10" i="4"/>
  <c r="BB8" i="4"/>
  <c r="AT8" i="4"/>
  <c r="AD8" i="4"/>
  <c r="W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<sst xmlns="http://schemas.openxmlformats.org/spreadsheetml/2006/main" count="223" uniqueCount="111">
  <si>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</si>
  <si>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</si>
  <si>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</si>
  <si>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</si>
  <si>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</si>
  <si>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</si>
  <si>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</si>
  <si>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</si>
  <si>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</si>
  <si>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</si>
  <si>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</si>
  <si>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</si>
  <si>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</si>
  <si>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</si>
  <si>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</si>
  <si>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</si>
  <si>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</si>
  <si>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</si>
  <si>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</si>
  <si>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</si>
  <si>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</si>
  <si>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</si>
  <si>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</si>
  <si>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</si>
  <si>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</si>
  <si>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</si>
  <si>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</si>
  <si>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</si>
  <si>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</si>
  <si>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</si>
  <si>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</si>
  <si>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</si>
  <si>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</si>
  <si>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</si>
  <si>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</si>
  <si>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</si>
  <si>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</si>
  <si>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</si>
  <si>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</si>
  <si>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</si>
  <si>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</si>
  <si>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</si>
  <si>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</si>
  <si>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</si>
  <si>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</si>
  <si>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</si>
  <si>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</si>
  <si>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</si>
  <si>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</si>
  <si>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</si>
  <si>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</si>
  <si>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</si>
  <si>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</si>
  <si>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</si>
  <si>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</si>
  <si>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</si>
  <si>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</si>
  <si>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</si>
  <si>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</si>
  <si>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</si>
  <si>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</si>
  <si>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</si>
  <si>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</si>
  <si>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</si>
  <si>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</si>
  <si>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</si>
  <si>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</si>
  <si>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</si>
  <si>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</si>
  <si>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</si>
  <si>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</si>
  <si>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</si>
  <si>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</si>
  <si>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</si>
  <si>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</si>
  <si>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</si>
  <si>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</si>
  <si>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</si>
  <si>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</si>
  <si>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</si>
  <si>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</si>
  <si>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</si>
  <si>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</si>
  <si>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</si>
  <si>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</si>
  <si>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</si>
  <si>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</si>
  <si>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</si>
  <si>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</si>
  <si>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</si>
  <si>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</si>
  <si>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</si>
  <si>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</si>
  <si>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</si>
  <si>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</si>
  <si>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</si>
  <si>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新潟県　魚沼市</t>
  </si>
  <si>
    <t>法適用</t>
  </si>
  <si>
    <t>下水道事業</t>
  </si>
  <si>
    <t>特定環境保全公共下水道</t>
  </si>
  <si>
    <t>D1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</si>
  <si>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</si>
  <si>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</si>
  <si>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</si>
  <si>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</si>
  <si>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</si>
  <si>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</si>
  <si>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</si>
  <si>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・経常収支比率は、毎年100％近くで推移しており、処理に要する費用を使用料収入や繰入金でほぼ賄えている。累積欠損金は生じていない。
・流動比率は、平成26年度の会計制度の改正により流動負債が多くなっているが、償還時に交付税措置される企業債も含まれることや、企業債残高が年々減少していることから、直ちに健全性が損なわれているとはいえない。
・企業債残高対事業規模比率は、過去の整備に係る企業債残高が大きいため、単年度収益と大きく乖離しているが、類似団体との比較では企業債残高が低いことを示している。
・経費回収率は、平成30年度において使用料が経費を上回っており、処理費用を回収できている。類似団体との比較では回収率は高い状況である。
・汚水処理原価は、整備がほぼ完了し接続率も高率となっており、経年で平均的である。類似団体平均に近く、高い処理原価となっており、経費の回収率にも影響を及ぼしている。一般会計負担金の減少に伴い、処理原価の上昇が見込まれる。
・施設利用率は、平成27年度に特環から公共への接続、計画変更等があり、流入水量・計画処理能力に異動があったため低下したものである。
・水洗化率は、整備がほぼ完了しており、高率で推移している。</t>
    <rPh sb="15" eb="16">
      <t>チカ</t>
    </rPh>
    <rPh sb="18" eb="20">
      <t>スイイ</t>
    </rPh>
    <rPh sb="58" eb="59">
      <t>ショウ</t>
    </rPh>
    <rPh sb="257" eb="259">
      <t>ヘイセイ</t>
    </rPh>
    <rPh sb="261" eb="263">
      <t>ネンド</t>
    </rPh>
    <phoneticPr fontId="4"/>
  </si>
  <si>
    <t>・集落が散在し、小規模な処理区設定となっており、施設（設備）が多数存在している。
・有形固定資産減価償却率は、整備がほぼ完了し、区域拡張に係る大きな投資はないため概ね平均的に推移している。
・管渠は、老朽化による更新の時期となっていないが、中越大震災や豪雪地の特性による損傷が一部で見られ、箇所の特定とその対応が必要となっている。
・管渠改善率は、中越大震災による管渠更新・更生、処理区や新規の接続等による投資を反映している。</t>
    <phoneticPr fontId="4"/>
  </si>
  <si>
    <t>・整備はほぼ完了しており、事業は施設設備の維持管理が主な業務となっている。
・事業に要する費用は、使用料収入や一般会計からの繰入金（企業債償還の交付税措置等）等で賄われており、概ね健全な経営状況と言える。水洗化率が100％に近く新たな接続が見込めないため、今後、人口減少や節水指向等の影響を直に受け、使用料収入の減少が見込まれる。また、観光地に所在する処理施設もあり、天候や経済情勢等で入込客数が増減し、使用料収益に影響してくる。
・山間地という地域性から処理施設が多数存在し、今後その更新が見込まれるが、平成28年度に策定した「魚沼市下水道事業経営戦略」の進捗管理や計画見直しを行いながら、処理施設の統廃合等を進めていくとともに、経営の質と効率化を高め、市民サービスの安定的な継続が図られるよう運営するものとする。</t>
    <rPh sb="304" eb="305">
      <t>トウ</t>
    </rPh>
    <rPh sb="306" eb="307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</si>
</sst>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0.06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1-43AB-AFE6-D5BB71684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0.08</c:v>
                </c:pt>
                <c:pt idx="2">
                  <c:v>0.04</c:v>
                </c:pt>
                <c:pt idx="3">
                  <c:v>0.15</c:v>
                </c:pt>
                <c:pt idx="4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B1-43AB-AFE6-D5BB71684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73.180000000000007</c:v>
                </c:pt>
                <c:pt idx="1">
                  <c:v>37.21</c:v>
                </c:pt>
                <c:pt idx="2">
                  <c:v>39.15</c:v>
                </c:pt>
                <c:pt idx="3">
                  <c:v>34.270000000000003</c:v>
                </c:pt>
                <c:pt idx="4">
                  <c:v>32.36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B-47E9-A980-3D5A5FC22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38.409999999999997</c:v>
                </c:pt>
                <c:pt idx="1">
                  <c:v>39.25</c:v>
                </c:pt>
                <c:pt idx="2">
                  <c:v>43.18</c:v>
                </c:pt>
                <c:pt idx="3">
                  <c:v>42.38</c:v>
                </c:pt>
                <c:pt idx="4">
                  <c:v>46.17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CB-47E9-A980-3D5A5FC22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92.55</c:v>
                </c:pt>
                <c:pt idx="1">
                  <c:v>93.86</c:v>
                </c:pt>
                <c:pt idx="2">
                  <c:v>94.54</c:v>
                </c:pt>
                <c:pt idx="3">
                  <c:v>95.09</c:v>
                </c:pt>
                <c:pt idx="4">
                  <c:v>95.6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D-4C78-8D8A-E4A8F5557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86.28</c:v>
                </c:pt>
                <c:pt idx="1">
                  <c:v>86.43</c:v>
                </c:pt>
                <c:pt idx="2">
                  <c:v>86.43</c:v>
                </c:pt>
                <c:pt idx="3">
                  <c:v>87.01</c:v>
                </c:pt>
                <c:pt idx="4">
                  <c:v>87.84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6D-4C78-8D8A-E4A8F5557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109.85</c:v>
                </c:pt>
                <c:pt idx="1">
                  <c:v>98.12</c:v>
                </c:pt>
                <c:pt idx="2">
                  <c:v>99.33</c:v>
                </c:pt>
                <c:pt idx="3">
                  <c:v>97.84</c:v>
                </c:pt>
                <c:pt idx="4">
                  <c:v>100.12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C7-4E58-B9ED-76D182D33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93.62</c:v>
                </c:pt>
                <c:pt idx="1">
                  <c:v>99.07</c:v>
                </c:pt>
                <c:pt idx="2">
                  <c:v>101.17</c:v>
                </c:pt>
                <c:pt idx="3">
                  <c:v>103.61</c:v>
                </c:pt>
                <c:pt idx="4">
                  <c:v>102.95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C7-4E58-B9ED-76D182D33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26.9</c:v>
                </c:pt>
                <c:pt idx="1">
                  <c:v>29.32</c:v>
                </c:pt>
                <c:pt idx="2">
                  <c:v>32.159999999999997</c:v>
                </c:pt>
                <c:pt idx="3">
                  <c:v>34.770000000000003</c:v>
                </c:pt>
                <c:pt idx="4">
                  <c:v>37.270000000000003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0-407C-9A09-1C5823069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23.33</c:v>
                </c:pt>
                <c:pt idx="1">
                  <c:v>25.07</c:v>
                </c:pt>
                <c:pt idx="2">
                  <c:v>28.48</c:v>
                </c:pt>
                <c:pt idx="3">
                  <c:v>28.59</c:v>
                </c:pt>
                <c:pt idx="4">
                  <c:v>26.56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C0-407C-9A09-1C5823069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66-48B9-9EA3-C3B137CA6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66-48B9-9EA3-C3B137CA6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8-4573-998D-FEC140604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50.43</c:v>
                </c:pt>
                <c:pt idx="1">
                  <c:v>64.760000000000005</c:v>
                </c:pt>
                <c:pt idx="2">
                  <c:v>68.930000000000007</c:v>
                </c:pt>
                <c:pt idx="3">
                  <c:v>80.63</c:v>
                </c:pt>
                <c:pt idx="4">
                  <c:v>27.02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98-4573-998D-FEC140604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26.83</c:v>
                </c:pt>
                <c:pt idx="1">
                  <c:v>26.35</c:v>
                </c:pt>
                <c:pt idx="2">
                  <c:v>24.08</c:v>
                </c:pt>
                <c:pt idx="3">
                  <c:v>18.68</c:v>
                </c:pt>
                <c:pt idx="4">
                  <c:v>20.48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B-494F-B9C3-536652B34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34.29</c:v>
                </c:pt>
                <c:pt idx="1">
                  <c:v>88.18</c:v>
                </c:pt>
                <c:pt idx="2">
                  <c:v>70.42</c:v>
                </c:pt>
                <c:pt idx="3">
                  <c:v>70.92</c:v>
                </c:pt>
                <c:pt idx="4">
                  <c:v>60.67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EB-494F-B9C3-536652B34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757.34</c:v>
                </c:pt>
                <c:pt idx="1">
                  <c:v>544.61</c:v>
                </c:pt>
                <c:pt idx="2">
                  <c:v>525.25</c:v>
                </c:pt>
                <c:pt idx="3">
                  <c:v>504.03</c:v>
                </c:pt>
                <c:pt idx="4">
                  <c:v>425.07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6-4AE7-B7F4-B4141CCCC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1504.21</c:v>
                </c:pt>
                <c:pt idx="1">
                  <c:v>1390.86</c:v>
                </c:pt>
                <c:pt idx="2">
                  <c:v>1467.94</c:v>
                </c:pt>
                <c:pt idx="3">
                  <c:v>1144.94</c:v>
                </c:pt>
                <c:pt idx="4">
                  <c:v>1252.71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26-4AE7-B7F4-B4141CCCC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96.13</c:v>
                </c:pt>
                <c:pt idx="1">
                  <c:v>93.29</c:v>
                </c:pt>
                <c:pt idx="2">
                  <c:v>93.91</c:v>
                </c:pt>
                <c:pt idx="3">
                  <c:v>91.62</c:v>
                </c:pt>
                <c:pt idx="4">
                  <c:v>100.23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B-4F96-8260-44019F62C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67.41</c:v>
                </c:pt>
                <c:pt idx="1">
                  <c:v>76.849999999999994</c:v>
                </c:pt>
                <c:pt idx="2">
                  <c:v>83.3</c:v>
                </c:pt>
                <c:pt idx="3">
                  <c:v>88.16</c:v>
                </c:pt>
                <c:pt idx="4">
                  <c:v>87.03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EB-4F96-8260-44019F62C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205.99</c:v>
                </c:pt>
                <c:pt idx="1">
                  <c:v>210.18</c:v>
                </c:pt>
                <c:pt idx="2">
                  <c:v>208.88</c:v>
                </c:pt>
                <c:pt idx="3">
                  <c:v>214.31</c:v>
                </c:pt>
                <c:pt idx="4">
                  <c:v>195.82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D3-4C7D-8451-095CDB9FB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216.49</c:v>
                </c:pt>
                <c:pt idx="1">
                  <c:v>198.4</c:v>
                </c:pt>
                <c:pt idx="2">
                  <c:v>184.56</c:v>
                </c:pt>
                <c:pt idx="3">
                  <c:v>173.89</c:v>
                </c:pt>
                <c:pt idx="4">
                  <c:v>177.02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D3-4C7D-8451-095CDB9FB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70" zoomScaleNormal="7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新潟県　魚沼市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D1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36368</v>
      </c>
      <c r="AM8" s="50"/>
      <c r="AN8" s="50"/>
      <c r="AO8" s="50"/>
      <c r="AP8" s="50"/>
      <c r="AQ8" s="50"/>
      <c r="AR8" s="50"/>
      <c r="AS8" s="50"/>
      <c r="AT8" s="45">
        <f>データ!T6</f>
        <v>946.76</v>
      </c>
      <c r="AU8" s="45"/>
      <c r="AV8" s="45"/>
      <c r="AW8" s="45"/>
      <c r="AX8" s="45"/>
      <c r="AY8" s="45"/>
      <c r="AZ8" s="45"/>
      <c r="BA8" s="45"/>
      <c r="BB8" s="45">
        <f>データ!U6</f>
        <v>38.409999999999997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76.61</v>
      </c>
      <c r="J10" s="45"/>
      <c r="K10" s="45"/>
      <c r="L10" s="45"/>
      <c r="M10" s="45"/>
      <c r="N10" s="45"/>
      <c r="O10" s="45"/>
      <c r="P10" s="45">
        <f>データ!P6</f>
        <v>21.83</v>
      </c>
      <c r="Q10" s="45"/>
      <c r="R10" s="45"/>
      <c r="S10" s="45"/>
      <c r="T10" s="45"/>
      <c r="U10" s="45"/>
      <c r="V10" s="45"/>
      <c r="W10" s="45">
        <f>データ!Q6</f>
        <v>75.510000000000005</v>
      </c>
      <c r="X10" s="45"/>
      <c r="Y10" s="45"/>
      <c r="Z10" s="45"/>
      <c r="AA10" s="45"/>
      <c r="AB10" s="45"/>
      <c r="AC10" s="45"/>
      <c r="AD10" s="50">
        <f>データ!R6</f>
        <v>4039</v>
      </c>
      <c r="AE10" s="50"/>
      <c r="AF10" s="50"/>
      <c r="AG10" s="50"/>
      <c r="AH10" s="50"/>
      <c r="AI10" s="50"/>
      <c r="AJ10" s="50"/>
      <c r="AK10" s="2"/>
      <c r="AL10" s="50">
        <f>データ!V6</f>
        <v>7878</v>
      </c>
      <c r="AM10" s="50"/>
      <c r="AN10" s="50"/>
      <c r="AO10" s="50"/>
      <c r="AP10" s="50"/>
      <c r="AQ10" s="50"/>
      <c r="AR10" s="50"/>
      <c r="AS10" s="50"/>
      <c r="AT10" s="45">
        <f>データ!W6</f>
        <v>4.53</v>
      </c>
      <c r="AU10" s="45"/>
      <c r="AV10" s="45"/>
      <c r="AW10" s="45"/>
      <c r="AX10" s="45"/>
      <c r="AY10" s="45"/>
      <c r="AZ10" s="45"/>
      <c r="BA10" s="45"/>
      <c r="BB10" s="45">
        <f>データ!X6</f>
        <v>1739.07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108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109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110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【101.92】</v>
      </c>
      <c r="F85" s="26" t="str">
        <f>データ!AT6</f>
        <v>【88.06】</v>
      </c>
      <c r="G85" s="26" t="str">
        <f>データ!BE6</f>
        <v>【54.23】</v>
      </c>
      <c r="H85" s="26" t="str">
        <f>データ!BP6</f>
        <v>【1,209.40】</v>
      </c>
      <c r="I85" s="26" t="str">
        <f>データ!CA6</f>
        <v>【74.48】</v>
      </c>
      <c r="J85" s="26" t="str">
        <f>データ!CL6</f>
        <v>【219.46】</v>
      </c>
      <c r="K85" s="26" t="str">
        <f>データ!CW6</f>
        <v>【42.82】</v>
      </c>
      <c r="L85" s="26" t="str">
        <f>データ!DH6</f>
        <v>【83.36】</v>
      </c>
      <c r="M85" s="26" t="str">
        <f>データ!DS6</f>
        <v>【24.88】</v>
      </c>
      <c r="N85" s="26" t="str">
        <f>データ!ED6</f>
        <v>【0.01】</v>
      </c>
      <c r="O85" s="26" t="str">
        <f>データ!EO6</f>
        <v>【0.12】</v>
      </c>
    </row>
  </sheetData>
  <sheetProtection algorithmName="SHA-512" hashValue="pzL9r8sozkXirpw5kpzK9h7ISlPtRChi+1dkW+eoTh/T9IS65rYtvJaFDx5h1AhltHkctJKegOPwXTOtmYwjOg==" saltValue="XhhySIzUYhNZku42sPVnm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152251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新潟県　魚沼市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D1</v>
      </c>
      <c r="M6" s="33" t="str">
        <f t="shared" si="3"/>
        <v>非設置</v>
      </c>
      <c r="N6" s="34" t="str">
        <f t="shared" si="3"/>
        <v>-</v>
      </c>
      <c r="O6" s="34">
        <f t="shared" si="3"/>
        <v>76.61</v>
      </c>
      <c r="P6" s="34">
        <f t="shared" si="3"/>
        <v>21.83</v>
      </c>
      <c r="Q6" s="34">
        <f t="shared" si="3"/>
        <v>75.510000000000005</v>
      </c>
      <c r="R6" s="34">
        <f t="shared" si="3"/>
        <v>4039</v>
      </c>
      <c r="S6" s="34">
        <f t="shared" si="3"/>
        <v>36368</v>
      </c>
      <c r="T6" s="34">
        <f t="shared" si="3"/>
        <v>946.76</v>
      </c>
      <c r="U6" s="34">
        <f t="shared" si="3"/>
        <v>38.409999999999997</v>
      </c>
      <c r="V6" s="34">
        <f t="shared" si="3"/>
        <v>7878</v>
      </c>
      <c r="W6" s="34">
        <f t="shared" si="3"/>
        <v>4.53</v>
      </c>
      <c r="X6" s="34">
        <f t="shared" si="3"/>
        <v>1739.07</v>
      </c>
      <c r="Y6" s="35">
        <f>IF(Y7="",NA(),Y7)</f>
        <v>109.85</v>
      </c>
      <c r="Z6" s="35">
        <f t="shared" ref="Z6:AH6" si="4">IF(Z7="",NA(),Z7)</f>
        <v>98.12</v>
      </c>
      <c r="AA6" s="35">
        <f t="shared" si="4"/>
        <v>99.33</v>
      </c>
      <c r="AB6" s="35">
        <f t="shared" si="4"/>
        <v>97.84</v>
      </c>
      <c r="AC6" s="35">
        <f t="shared" si="4"/>
        <v>100.12</v>
      </c>
      <c r="AD6" s="35">
        <f t="shared" si="4"/>
        <v>93.62</v>
      </c>
      <c r="AE6" s="35">
        <f t="shared" si="4"/>
        <v>99.07</v>
      </c>
      <c r="AF6" s="35">
        <f t="shared" si="4"/>
        <v>101.17</v>
      </c>
      <c r="AG6" s="35">
        <f t="shared" si="4"/>
        <v>103.61</v>
      </c>
      <c r="AH6" s="35">
        <f t="shared" si="4"/>
        <v>102.95</v>
      </c>
      <c r="AI6" s="34" t="str">
        <f>IF(AI7="","",IF(AI7="-","【-】","【"&amp;SUBSTITUTE(TEXT(AI7,"#,##0.00"),"-","△")&amp;"】"))</f>
        <v>【101.92】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50.43</v>
      </c>
      <c r="AP6" s="35">
        <f t="shared" si="5"/>
        <v>64.760000000000005</v>
      </c>
      <c r="AQ6" s="35">
        <f t="shared" si="5"/>
        <v>68.930000000000007</v>
      </c>
      <c r="AR6" s="35">
        <f t="shared" si="5"/>
        <v>80.63</v>
      </c>
      <c r="AS6" s="35">
        <f t="shared" si="5"/>
        <v>27.02</v>
      </c>
      <c r="AT6" s="34" t="str">
        <f>IF(AT7="","",IF(AT7="-","【-】","【"&amp;SUBSTITUTE(TEXT(AT7,"#,##0.00"),"-","△")&amp;"】"))</f>
        <v>【88.06】</v>
      </c>
      <c r="AU6" s="35">
        <f>IF(AU7="",NA(),AU7)</f>
        <v>26.83</v>
      </c>
      <c r="AV6" s="35">
        <f t="shared" ref="AV6:BD6" si="6">IF(AV7="",NA(),AV7)</f>
        <v>26.35</v>
      </c>
      <c r="AW6" s="35">
        <f t="shared" si="6"/>
        <v>24.08</v>
      </c>
      <c r="AX6" s="35">
        <f t="shared" si="6"/>
        <v>18.68</v>
      </c>
      <c r="AY6" s="35">
        <f t="shared" si="6"/>
        <v>20.48</v>
      </c>
      <c r="AZ6" s="35">
        <f t="shared" si="6"/>
        <v>34.29</v>
      </c>
      <c r="BA6" s="35">
        <f t="shared" si="6"/>
        <v>88.18</v>
      </c>
      <c r="BB6" s="35">
        <f t="shared" si="6"/>
        <v>70.42</v>
      </c>
      <c r="BC6" s="35">
        <f t="shared" si="6"/>
        <v>70.92</v>
      </c>
      <c r="BD6" s="35">
        <f t="shared" si="6"/>
        <v>60.67</v>
      </c>
      <c r="BE6" s="34" t="str">
        <f>IF(BE7="","",IF(BE7="-","【-】","【"&amp;SUBSTITUTE(TEXT(BE7,"#,##0.00"),"-","△")&amp;"】"))</f>
        <v>【54.23】</v>
      </c>
      <c r="BF6" s="35">
        <f>IF(BF7="",NA(),BF7)</f>
        <v>757.34</v>
      </c>
      <c r="BG6" s="35">
        <f t="shared" ref="BG6:BO6" si="7">IF(BG7="",NA(),BG7)</f>
        <v>544.61</v>
      </c>
      <c r="BH6" s="35">
        <f t="shared" si="7"/>
        <v>525.25</v>
      </c>
      <c r="BI6" s="35">
        <f t="shared" si="7"/>
        <v>504.03</v>
      </c>
      <c r="BJ6" s="35">
        <f t="shared" si="7"/>
        <v>425.07</v>
      </c>
      <c r="BK6" s="35">
        <f t="shared" si="7"/>
        <v>1504.21</v>
      </c>
      <c r="BL6" s="35">
        <f t="shared" si="7"/>
        <v>1390.86</v>
      </c>
      <c r="BM6" s="35">
        <f t="shared" si="7"/>
        <v>1467.94</v>
      </c>
      <c r="BN6" s="35">
        <f t="shared" si="7"/>
        <v>1144.94</v>
      </c>
      <c r="BO6" s="35">
        <f t="shared" si="7"/>
        <v>1252.71</v>
      </c>
      <c r="BP6" s="34" t="str">
        <f>IF(BP7="","",IF(BP7="-","【-】","【"&amp;SUBSTITUTE(TEXT(BP7,"#,##0.00"),"-","△")&amp;"】"))</f>
        <v>【1,209.40】</v>
      </c>
      <c r="BQ6" s="35">
        <f>IF(BQ7="",NA(),BQ7)</f>
        <v>96.13</v>
      </c>
      <c r="BR6" s="35">
        <f t="shared" ref="BR6:BZ6" si="8">IF(BR7="",NA(),BR7)</f>
        <v>93.29</v>
      </c>
      <c r="BS6" s="35">
        <f t="shared" si="8"/>
        <v>93.91</v>
      </c>
      <c r="BT6" s="35">
        <f t="shared" si="8"/>
        <v>91.62</v>
      </c>
      <c r="BU6" s="35">
        <f t="shared" si="8"/>
        <v>100.23</v>
      </c>
      <c r="BV6" s="35">
        <f t="shared" si="8"/>
        <v>67.41</v>
      </c>
      <c r="BW6" s="35">
        <f t="shared" si="8"/>
        <v>76.849999999999994</v>
      </c>
      <c r="BX6" s="35">
        <f t="shared" si="8"/>
        <v>83.3</v>
      </c>
      <c r="BY6" s="35">
        <f t="shared" si="8"/>
        <v>88.16</v>
      </c>
      <c r="BZ6" s="35">
        <f t="shared" si="8"/>
        <v>87.03</v>
      </c>
      <c r="CA6" s="34" t="str">
        <f>IF(CA7="","",IF(CA7="-","【-】","【"&amp;SUBSTITUTE(TEXT(CA7,"#,##0.00"),"-","△")&amp;"】"))</f>
        <v>【74.48】</v>
      </c>
      <c r="CB6" s="35">
        <f>IF(CB7="",NA(),CB7)</f>
        <v>205.99</v>
      </c>
      <c r="CC6" s="35">
        <f t="shared" ref="CC6:CK6" si="9">IF(CC7="",NA(),CC7)</f>
        <v>210.18</v>
      </c>
      <c r="CD6" s="35">
        <f t="shared" si="9"/>
        <v>208.88</v>
      </c>
      <c r="CE6" s="35">
        <f t="shared" si="9"/>
        <v>214.31</v>
      </c>
      <c r="CF6" s="35">
        <f t="shared" si="9"/>
        <v>195.82</v>
      </c>
      <c r="CG6" s="35">
        <f t="shared" si="9"/>
        <v>216.49</v>
      </c>
      <c r="CH6" s="35">
        <f t="shared" si="9"/>
        <v>198.4</v>
      </c>
      <c r="CI6" s="35">
        <f t="shared" si="9"/>
        <v>184.56</v>
      </c>
      <c r="CJ6" s="35">
        <f t="shared" si="9"/>
        <v>173.89</v>
      </c>
      <c r="CK6" s="35">
        <f t="shared" si="9"/>
        <v>177.02</v>
      </c>
      <c r="CL6" s="34" t="str">
        <f>IF(CL7="","",IF(CL7="-","【-】","【"&amp;SUBSTITUTE(TEXT(CL7,"#,##0.00"),"-","△")&amp;"】"))</f>
        <v>【219.46】</v>
      </c>
      <c r="CM6" s="35">
        <f>IF(CM7="",NA(),CM7)</f>
        <v>73.180000000000007</v>
      </c>
      <c r="CN6" s="35">
        <f t="shared" ref="CN6:CV6" si="10">IF(CN7="",NA(),CN7)</f>
        <v>37.21</v>
      </c>
      <c r="CO6" s="35">
        <f t="shared" si="10"/>
        <v>39.15</v>
      </c>
      <c r="CP6" s="35">
        <f t="shared" si="10"/>
        <v>34.270000000000003</v>
      </c>
      <c r="CQ6" s="35">
        <f t="shared" si="10"/>
        <v>32.36</v>
      </c>
      <c r="CR6" s="35">
        <f t="shared" si="10"/>
        <v>38.409999999999997</v>
      </c>
      <c r="CS6" s="35">
        <f t="shared" si="10"/>
        <v>39.25</v>
      </c>
      <c r="CT6" s="35">
        <f t="shared" si="10"/>
        <v>43.18</v>
      </c>
      <c r="CU6" s="35">
        <f t="shared" si="10"/>
        <v>42.38</v>
      </c>
      <c r="CV6" s="35">
        <f t="shared" si="10"/>
        <v>46.17</v>
      </c>
      <c r="CW6" s="34" t="str">
        <f>IF(CW7="","",IF(CW7="-","【-】","【"&amp;SUBSTITUTE(TEXT(CW7,"#,##0.00"),"-","△")&amp;"】"))</f>
        <v>【42.82】</v>
      </c>
      <c r="CX6" s="35">
        <f>IF(CX7="",NA(),CX7)</f>
        <v>92.55</v>
      </c>
      <c r="CY6" s="35">
        <f t="shared" ref="CY6:DG6" si="11">IF(CY7="",NA(),CY7)</f>
        <v>93.86</v>
      </c>
      <c r="CZ6" s="35">
        <f t="shared" si="11"/>
        <v>94.54</v>
      </c>
      <c r="DA6" s="35">
        <f t="shared" si="11"/>
        <v>95.09</v>
      </c>
      <c r="DB6" s="35">
        <f t="shared" si="11"/>
        <v>95.6</v>
      </c>
      <c r="DC6" s="35">
        <f t="shared" si="11"/>
        <v>86.28</v>
      </c>
      <c r="DD6" s="35">
        <f t="shared" si="11"/>
        <v>86.43</v>
      </c>
      <c r="DE6" s="35">
        <f t="shared" si="11"/>
        <v>86.43</v>
      </c>
      <c r="DF6" s="35">
        <f t="shared" si="11"/>
        <v>87.01</v>
      </c>
      <c r="DG6" s="35">
        <f t="shared" si="11"/>
        <v>87.84</v>
      </c>
      <c r="DH6" s="34" t="str">
        <f>IF(DH7="","",IF(DH7="-","【-】","【"&amp;SUBSTITUTE(TEXT(DH7,"#,##0.00"),"-","△")&amp;"】"))</f>
        <v>【83.36】</v>
      </c>
      <c r="DI6" s="35">
        <f>IF(DI7="",NA(),DI7)</f>
        <v>26.9</v>
      </c>
      <c r="DJ6" s="35">
        <f t="shared" ref="DJ6:DR6" si="12">IF(DJ7="",NA(),DJ7)</f>
        <v>29.32</v>
      </c>
      <c r="DK6" s="35">
        <f t="shared" si="12"/>
        <v>32.159999999999997</v>
      </c>
      <c r="DL6" s="35">
        <f t="shared" si="12"/>
        <v>34.770000000000003</v>
      </c>
      <c r="DM6" s="35">
        <f t="shared" si="12"/>
        <v>37.270000000000003</v>
      </c>
      <c r="DN6" s="35">
        <f t="shared" si="12"/>
        <v>23.33</v>
      </c>
      <c r="DO6" s="35">
        <f t="shared" si="12"/>
        <v>25.07</v>
      </c>
      <c r="DP6" s="35">
        <f t="shared" si="12"/>
        <v>28.48</v>
      </c>
      <c r="DQ6" s="35">
        <f t="shared" si="12"/>
        <v>28.59</v>
      </c>
      <c r="DR6" s="35">
        <f t="shared" si="12"/>
        <v>26.56</v>
      </c>
      <c r="DS6" s="34" t="str">
        <f>IF(DS7="","",IF(DS7="-","【-】","【"&amp;SUBSTITUTE(TEXT(DS7,"#,##0.00"),"-","△")&amp;"】"))</f>
        <v>【24.88】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【0.01】</v>
      </c>
      <c r="EE6" s="34">
        <f>IF(EE7="",NA(),EE7)</f>
        <v>0</v>
      </c>
      <c r="EF6" s="35">
        <f t="shared" ref="EF6:EN6" si="14">IF(EF7="",NA(),EF7)</f>
        <v>0.06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0.08</v>
      </c>
      <c r="EL6" s="35">
        <f t="shared" si="14"/>
        <v>0.04</v>
      </c>
      <c r="EM6" s="35">
        <f t="shared" si="14"/>
        <v>0.15</v>
      </c>
      <c r="EN6" s="35">
        <f t="shared" si="14"/>
        <v>0.06</v>
      </c>
      <c r="EO6" s="34" t="str">
        <f>IF(EO7="","",IF(EO7="-","【-】","【"&amp;SUBSTITUTE(TEXT(EO7,"#,##0.00"),"-","△")&amp;"】"))</f>
        <v>【0.12】</v>
      </c>
    </row>
    <row r="7" spans="1:148" s="36" customFormat="1" x14ac:dyDescent="0.15">
      <c r="A7" s="28"/>
      <c r="B7" s="37">
        <v>2018</v>
      </c>
      <c r="C7" s="37">
        <v>152251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76.61</v>
      </c>
      <c r="P7" s="38">
        <v>21.83</v>
      </c>
      <c r="Q7" s="38">
        <v>75.510000000000005</v>
      </c>
      <c r="R7" s="38">
        <v>4039</v>
      </c>
      <c r="S7" s="38">
        <v>36368</v>
      </c>
      <c r="T7" s="38">
        <v>946.76</v>
      </c>
      <c r="U7" s="38">
        <v>38.409999999999997</v>
      </c>
      <c r="V7" s="38">
        <v>7878</v>
      </c>
      <c r="W7" s="38">
        <v>4.53</v>
      </c>
      <c r="X7" s="38">
        <v>1739.07</v>
      </c>
      <c r="Y7" s="38">
        <v>109.85</v>
      </c>
      <c r="Z7" s="38">
        <v>98.12</v>
      </c>
      <c r="AA7" s="38">
        <v>99.33</v>
      </c>
      <c r="AB7" s="38">
        <v>97.84</v>
      </c>
      <c r="AC7" s="38">
        <v>100.12</v>
      </c>
      <c r="AD7" s="38">
        <v>93.62</v>
      </c>
      <c r="AE7" s="38">
        <v>99.07</v>
      </c>
      <c r="AF7" s="38">
        <v>101.17</v>
      </c>
      <c r="AG7" s="38">
        <v>103.61</v>
      </c>
      <c r="AH7" s="38">
        <v>102.95</v>
      </c>
      <c r="AI7" s="38">
        <v>101.92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50.43</v>
      </c>
      <c r="AP7" s="38">
        <v>64.760000000000005</v>
      </c>
      <c r="AQ7" s="38">
        <v>68.930000000000007</v>
      </c>
      <c r="AR7" s="38">
        <v>80.63</v>
      </c>
      <c r="AS7" s="38">
        <v>27.02</v>
      </c>
      <c r="AT7" s="38">
        <v>88.06</v>
      </c>
      <c r="AU7" s="38">
        <v>26.83</v>
      </c>
      <c r="AV7" s="38">
        <v>26.35</v>
      </c>
      <c r="AW7" s="38">
        <v>24.08</v>
      </c>
      <c r="AX7" s="38">
        <v>18.68</v>
      </c>
      <c r="AY7" s="38">
        <v>20.48</v>
      </c>
      <c r="AZ7" s="38">
        <v>34.29</v>
      </c>
      <c r="BA7" s="38">
        <v>88.18</v>
      </c>
      <c r="BB7" s="38">
        <v>70.42</v>
      </c>
      <c r="BC7" s="38">
        <v>70.92</v>
      </c>
      <c r="BD7" s="38">
        <v>60.67</v>
      </c>
      <c r="BE7" s="38">
        <v>54.23</v>
      </c>
      <c r="BF7" s="38">
        <v>757.34</v>
      </c>
      <c r="BG7" s="38">
        <v>544.61</v>
      </c>
      <c r="BH7" s="38">
        <v>525.25</v>
      </c>
      <c r="BI7" s="38">
        <v>504.03</v>
      </c>
      <c r="BJ7" s="38">
        <v>425.07</v>
      </c>
      <c r="BK7" s="38">
        <v>1504.21</v>
      </c>
      <c r="BL7" s="38">
        <v>1390.86</v>
      </c>
      <c r="BM7" s="38">
        <v>1467.94</v>
      </c>
      <c r="BN7" s="38">
        <v>1144.94</v>
      </c>
      <c r="BO7" s="38">
        <v>1252.71</v>
      </c>
      <c r="BP7" s="38">
        <v>1209.4000000000001</v>
      </c>
      <c r="BQ7" s="38">
        <v>96.13</v>
      </c>
      <c r="BR7" s="38">
        <v>93.29</v>
      </c>
      <c r="BS7" s="38">
        <v>93.91</v>
      </c>
      <c r="BT7" s="38">
        <v>91.62</v>
      </c>
      <c r="BU7" s="38">
        <v>100.23</v>
      </c>
      <c r="BV7" s="38">
        <v>67.41</v>
      </c>
      <c r="BW7" s="38">
        <v>76.849999999999994</v>
      </c>
      <c r="BX7" s="38">
        <v>83.3</v>
      </c>
      <c r="BY7" s="38">
        <v>88.16</v>
      </c>
      <c r="BZ7" s="38">
        <v>87.03</v>
      </c>
      <c r="CA7" s="38">
        <v>74.48</v>
      </c>
      <c r="CB7" s="38">
        <v>205.99</v>
      </c>
      <c r="CC7" s="38">
        <v>210.18</v>
      </c>
      <c r="CD7" s="38">
        <v>208.88</v>
      </c>
      <c r="CE7" s="38">
        <v>214.31</v>
      </c>
      <c r="CF7" s="38">
        <v>195.82</v>
      </c>
      <c r="CG7" s="38">
        <v>216.49</v>
      </c>
      <c r="CH7" s="38">
        <v>198.4</v>
      </c>
      <c r="CI7" s="38">
        <v>184.56</v>
      </c>
      <c r="CJ7" s="38">
        <v>173.89</v>
      </c>
      <c r="CK7" s="38">
        <v>177.02</v>
      </c>
      <c r="CL7" s="38">
        <v>219.46</v>
      </c>
      <c r="CM7" s="38">
        <v>73.180000000000007</v>
      </c>
      <c r="CN7" s="38">
        <v>37.21</v>
      </c>
      <c r="CO7" s="38">
        <v>39.15</v>
      </c>
      <c r="CP7" s="38">
        <v>34.270000000000003</v>
      </c>
      <c r="CQ7" s="38">
        <v>32.36</v>
      </c>
      <c r="CR7" s="38">
        <v>38.409999999999997</v>
      </c>
      <c r="CS7" s="38">
        <v>39.25</v>
      </c>
      <c r="CT7" s="38">
        <v>43.18</v>
      </c>
      <c r="CU7" s="38">
        <v>42.38</v>
      </c>
      <c r="CV7" s="38">
        <v>46.17</v>
      </c>
      <c r="CW7" s="38">
        <v>42.82</v>
      </c>
      <c r="CX7" s="38">
        <v>92.55</v>
      </c>
      <c r="CY7" s="38">
        <v>93.86</v>
      </c>
      <c r="CZ7" s="38">
        <v>94.54</v>
      </c>
      <c r="DA7" s="38">
        <v>95.09</v>
      </c>
      <c r="DB7" s="38">
        <v>95.6</v>
      </c>
      <c r="DC7" s="38">
        <v>86.28</v>
      </c>
      <c r="DD7" s="38">
        <v>86.43</v>
      </c>
      <c r="DE7" s="38">
        <v>86.43</v>
      </c>
      <c r="DF7" s="38">
        <v>87.01</v>
      </c>
      <c r="DG7" s="38">
        <v>87.84</v>
      </c>
      <c r="DH7" s="38">
        <v>83.36</v>
      </c>
      <c r="DI7" s="38">
        <v>26.9</v>
      </c>
      <c r="DJ7" s="38">
        <v>29.32</v>
      </c>
      <c r="DK7" s="38">
        <v>32.159999999999997</v>
      </c>
      <c r="DL7" s="38">
        <v>34.770000000000003</v>
      </c>
      <c r="DM7" s="38">
        <v>37.270000000000003</v>
      </c>
      <c r="DN7" s="38">
        <v>23.33</v>
      </c>
      <c r="DO7" s="38">
        <v>25.07</v>
      </c>
      <c r="DP7" s="38">
        <v>28.48</v>
      </c>
      <c r="DQ7" s="38">
        <v>28.59</v>
      </c>
      <c r="DR7" s="38">
        <v>26.56</v>
      </c>
      <c r="DS7" s="38">
        <v>24.88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</v>
      </c>
      <c r="EB7" s="38">
        <v>0</v>
      </c>
      <c r="EC7" s="38">
        <v>0</v>
      </c>
      <c r="ED7" s="38">
        <v>0.01</v>
      </c>
      <c r="EE7" s="38">
        <v>0</v>
      </c>
      <c r="EF7" s="38">
        <v>0.06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0.08</v>
      </c>
      <c r="EL7" s="38">
        <v>0.04</v>
      </c>
      <c r="EM7" s="38">
        <v>0.15</v>
      </c>
      <c r="EN7" s="38">
        <v>0.06</v>
      </c>
      <c r="EO7" s="38">
        <v>0.12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U6963</cp:lastModifiedBy>
  <cp:lastPrinted>2020-01-23T06:08:36Z</cp:lastPrinted>
  <dcterms:created xsi:type="dcterms:W3CDTF">2019-12-05T04:49:22Z</dcterms:created>
  <dcterms:modified xsi:type="dcterms:W3CDTF">2020-01-23T06:08:39Z</dcterms:modified>
  <cp:category/>
</cp:coreProperties>
</file>