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lI7IgQ81H8jMWzzBLEMhPKDjSlV7KFf3ag1b2sgA/rhIQLqLfJxBXabbx44fLmd0UlpzffrYrc2Knh3KjWSvVg==" workbookSaltValue="BGkUoPyDLpuNPsAHYYdf8Q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<sst xmlns="http://schemas.openxmlformats.org/spreadsheetml/2006/main" xmlns:r="http://schemas.openxmlformats.org/officeDocument/2006/relationships" count="115" uniqueCount="115">
  <si>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</si>
  <si>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</si>
  <si>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</si>
  <si>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⑤経費回収率(％)</t>
  </si>
  <si>
    <t>類似団体区分</t>
    <rPh sb="4" eb="6">
      <t>クブン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</si>
  <si>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</si>
  <si>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</si>
  <si>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</si>
  <si>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</si>
  <si>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</si>
  <si>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</si>
  <si>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</si>
  <si>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</si>
  <si>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</si>
  <si>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</si>
  <si>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</si>
  <si>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</si>
  <si>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</si>
  <si>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</si>
  <si>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</si>
  <si>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</si>
  <si>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</si>
  <si>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</si>
  <si>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</si>
  <si>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施設CD</t>
    <rPh sb="0" eb="2">
      <t>シセツ</t>
    </rPh>
    <phoneticPr fontId="1"/>
  </si>
  <si>
    <t>・集落が散在し、小規模な処理区設定となっており、施設（設備）が多数存在している。
・有形固定資産減価償却率は、整備がほぼ完了し、区域拡張に係る大きな投資はないため、償却が進んでいくことによる逓増傾向にある。
・管渠は、老朽化による更新の時期となっていないが、中越大震災や豪雪地の特性による損傷が一部で見られ、引き続き箇所の特定とその対応が必要となっている。
・管渠改善率は、中越大震災による管渠更新・更生、処理区や新規の接続等による投資を反映している。</t>
    <rPh sb="154" eb="155">
      <t>ヒ</t>
    </rPh>
    <rPh sb="156" eb="157">
      <t>ツヅ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</si>
  <si>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</si>
  <si>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</si>
  <si>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</si>
  <si>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</si>
  <si>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</si>
  <si>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</si>
  <si>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</si>
  <si>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</si>
  <si>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</si>
  <si>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</si>
  <si>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</si>
  <si>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</si>
  <si>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</si>
  <si>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</si>
  <si>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</si>
  <si>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</si>
  <si>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</si>
  <si>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</si>
  <si>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</si>
  <si>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</si>
  <si>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</si>
  <si>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</si>
  <si>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</si>
  <si>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</si>
  <si>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</si>
  <si>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</si>
  <si>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</si>
  <si>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</si>
  <si>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</si>
  <si>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</si>
  <si>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</si>
  <si>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</si>
  <si>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</si>
  <si>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</si>
  <si>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</si>
  <si>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</si>
  <si>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</si>
  <si>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</si>
  <si>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</si>
  <si>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</si>
  <si>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</si>
  <si>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</si>
  <si>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</si>
  <si>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</si>
  <si>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</si>
  <si>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</si>
  <si>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</si>
  <si>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</si>
  <si>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</si>
  <si>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・整備はほぼ完了しており、事業は施設設備の維持管理が主な業務となっている。
・事業に要する費用は、使用料収入や一般会計からの繰入金（企業債償還の交付税措置等）等で賄われており、概ね健全な経営状況といえる。水洗化率が100％に近く新たな接続が見込めないため、今後は人口減少や節水志向等の影響を直に受け、使用料収入の減少が見込まれる。また、観光地に所在する処理施設もあり、天候や経済情勢等で入込客数が増減し、使用料収益に影響してくる。
・山間地という地域性から処理施設が多数存在し、今後その更新が見込まれるが、平成28年度に策定した「魚沼市下水道事業経営戦略」の進捗管理や計画見直しを行いながら、処理施設の統廃合等を進めていくとともに、経営の質と効率化を高め、市民サービスの安定的な継続が図られるよう運営するものとする。</t>
    <rPh sb="138" eb="140">
      <t>シコウ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</si>
  <si>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</si>
  <si>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</si>
  <si>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</si>
  <si>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</si>
  <si>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</si>
  <si>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</si>
  <si>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</si>
  <si>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</si>
  <si>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</si>
  <si>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</si>
  <si>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</si>
  <si>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</si>
  <si>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</si>
  <si>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</si>
  <si>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</si>
  <si>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</si>
  <si>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</si>
  <si>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</si>
  <si>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</si>
  <si>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</si>
  <si>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</si>
  <si>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</si>
  <si>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新潟県　魚沼市</t>
  </si>
  <si>
    <t>法適用</t>
  </si>
  <si>
    <t>下水道事業</t>
  </si>
  <si>
    <t>D1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</si>
  <si>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</si>
  <si>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</si>
  <si>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</si>
  <si>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</si>
  <si>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</si>
  <si>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</si>
  <si>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</si>
  <si>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</si>
  <si>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</si>
  <si>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</si>
  <si>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</si>
  <si>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</si>
  <si>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r>
      <t>・経常収支比率は、概ね約100％で推移しており、処理に要する費用を使用料収入や繰入金でほぼ賄えている。累積欠損金は生じていない。
・流動比率は、平成26年度の会計制度改正により流動負債が多くなっているが、償還時に交付税措置される企業債も含まれることや、企業債残高が年々減少していることから、直ちに健全性が損なわれているとはいえない。
・企業債残高対事業規模比率は、過去の整備に係る企業債残高が大きいため、単年度収益と大きく乖離しているが、類似団体との比較では企業債残高が低いことを示している。
・経費回収率は、使用料が経費を上回っており、処理費用を回収できている。また、類似団体との比較では回収率は高い状況である。
・汚水処理原価は、整備がほぼ完了し接続率も</t>
    </r>
    <r>
      <rPr>
        <sz val="11"/>
        <color auto="1"/>
        <rFont val="ＭＳ ゴシック"/>
      </rPr>
      <t>高率となっており、経年で平均的である。費用縮減の効果もあり類似団体平均を下回ったものの、一般会計負担金の減少に伴い、処理原価の上昇が見込まれる。</t>
    </r>
    <r>
      <rPr>
        <sz val="11"/>
        <color theme="1"/>
        <rFont val="ＭＳ ゴシック"/>
      </rPr>
      <t xml:space="preserve">
・施設利用率は、平成27年度に特環から公共への接続、計画変更等があり、流入水量・計画処理能力に異動があったため低下したものである。
・水洗化率は、整備がほぼ完了しており、高率で推移している。</t>
    </r>
    <rPh sb="348" eb="350">
      <t>ヒヨウ</t>
    </rPh>
    <rPh sb="350" eb="352">
      <t>シュクゲン</t>
    </rPh>
    <rPh sb="353" eb="355">
      <t>コウカ</t>
    </rPh>
    <rPh sb="365" eb="367">
      <t>シタマワ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</si>
</sst>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8" formatCode="&quot;H&quot;yy"/>
    <numFmt numFmtId="179" formatCode="&quot;R&quot;dd"/>
    <numFmt numFmtId="176" formatCode="#,##0.00;&quot;△&quot;#,##0.00"/>
    <numFmt numFmtId="181" formatCode="#,##0.00;&quot;△&quot;#,##0.00;&quot;-&quot;"/>
    <numFmt numFmtId="177" formatCode="#,##0;&quot;△&quot;#,##0"/>
    <numFmt numFmtId="180" formatCode="0.00_);[Red]\(0.00\)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6.e-002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8.e-002</c:v>
                </c:pt>
                <c:pt idx="1">
                  <c:v>4.e-002</c:v>
                </c:pt>
                <c:pt idx="2">
                  <c:v>0.15</c:v>
                </c:pt>
                <c:pt idx="3">
                  <c:v>6.e-002</c:v>
                </c:pt>
                <c:pt idx="4">
                  <c:v>4.e-002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37.21</c:v>
                </c:pt>
                <c:pt idx="1">
                  <c:v>39.15</c:v>
                </c:pt>
                <c:pt idx="2">
                  <c:v>34.270000000000003</c:v>
                </c:pt>
                <c:pt idx="3">
                  <c:v>32.36</c:v>
                </c:pt>
                <c:pt idx="4">
                  <c:v>30.41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39.25</c:v>
                </c:pt>
                <c:pt idx="1">
                  <c:v>43.18</c:v>
                </c:pt>
                <c:pt idx="2">
                  <c:v>42.38</c:v>
                </c:pt>
                <c:pt idx="3">
                  <c:v>46.17</c:v>
                </c:pt>
                <c:pt idx="4">
                  <c:v>45.68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93.86</c:v>
                </c:pt>
                <c:pt idx="1">
                  <c:v>94.54</c:v>
                </c:pt>
                <c:pt idx="2">
                  <c:v>95.09</c:v>
                </c:pt>
                <c:pt idx="3">
                  <c:v>95.6</c:v>
                </c:pt>
                <c:pt idx="4">
                  <c:v>95.69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86.43</c:v>
                </c:pt>
                <c:pt idx="1">
                  <c:v>86.43</c:v>
                </c:pt>
                <c:pt idx="2">
                  <c:v>87.01</c:v>
                </c:pt>
                <c:pt idx="3">
                  <c:v>87.84</c:v>
                </c:pt>
                <c:pt idx="4">
                  <c:v>87.96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98.12</c:v>
                </c:pt>
                <c:pt idx="1">
                  <c:v>99.33</c:v>
                </c:pt>
                <c:pt idx="2">
                  <c:v>97.84</c:v>
                </c:pt>
                <c:pt idx="3">
                  <c:v>100.12</c:v>
                </c:pt>
                <c:pt idx="4">
                  <c:v>102.82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99.07</c:v>
                </c:pt>
                <c:pt idx="1">
                  <c:v>101.17</c:v>
                </c:pt>
                <c:pt idx="2">
                  <c:v>103.61</c:v>
                </c:pt>
                <c:pt idx="3">
                  <c:v>102.95</c:v>
                </c:pt>
                <c:pt idx="4">
                  <c:v>103.34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29.32</c:v>
                </c:pt>
                <c:pt idx="1">
                  <c:v>32.159999999999997</c:v>
                </c:pt>
                <c:pt idx="2">
                  <c:v>34.770000000000003</c:v>
                </c:pt>
                <c:pt idx="3">
                  <c:v>37.270000000000003</c:v>
                </c:pt>
                <c:pt idx="4">
                  <c:v>40.06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25.07</c:v>
                </c:pt>
                <c:pt idx="1">
                  <c:v>28.48</c:v>
                </c:pt>
                <c:pt idx="2">
                  <c:v>28.59</c:v>
                </c:pt>
                <c:pt idx="3">
                  <c:v>26.56</c:v>
                </c:pt>
                <c:pt idx="4">
                  <c:v>27.82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64.760000000000005</c:v>
                </c:pt>
                <c:pt idx="1">
                  <c:v>68.930000000000007</c:v>
                </c:pt>
                <c:pt idx="2">
                  <c:v>80.63</c:v>
                </c:pt>
                <c:pt idx="3">
                  <c:v>27.02</c:v>
                </c:pt>
                <c:pt idx="4">
                  <c:v>29.74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26.35</c:v>
                </c:pt>
                <c:pt idx="1">
                  <c:v>24.08</c:v>
                </c:pt>
                <c:pt idx="2">
                  <c:v>18.68</c:v>
                </c:pt>
                <c:pt idx="3">
                  <c:v>20.48</c:v>
                </c:pt>
                <c:pt idx="4">
                  <c:v>34.79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88.18</c:v>
                </c:pt>
                <c:pt idx="1">
                  <c:v>70.42</c:v>
                </c:pt>
                <c:pt idx="2">
                  <c:v>70.92</c:v>
                </c:pt>
                <c:pt idx="3">
                  <c:v>60.67</c:v>
                </c:pt>
                <c:pt idx="4">
                  <c:v>53.44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544.61</c:v>
                </c:pt>
                <c:pt idx="1">
                  <c:v>525.25</c:v>
                </c:pt>
                <c:pt idx="2">
                  <c:v>504.03</c:v>
                </c:pt>
                <c:pt idx="3">
                  <c:v>425.07</c:v>
                </c:pt>
                <c:pt idx="4">
                  <c:v>392.02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1390.86</c:v>
                </c:pt>
                <c:pt idx="1">
                  <c:v>1467.94</c:v>
                </c:pt>
                <c:pt idx="2">
                  <c:v>1144.94</c:v>
                </c:pt>
                <c:pt idx="3">
                  <c:v>1252.71</c:v>
                </c:pt>
                <c:pt idx="4">
                  <c:v>1267.3900000000001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93.29</c:v>
                </c:pt>
                <c:pt idx="1">
                  <c:v>93.91</c:v>
                </c:pt>
                <c:pt idx="2">
                  <c:v>91.62</c:v>
                </c:pt>
                <c:pt idx="3">
                  <c:v>100.23</c:v>
                </c:pt>
                <c:pt idx="4">
                  <c:v>112.2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76.849999999999994</c:v>
                </c:pt>
                <c:pt idx="1">
                  <c:v>83.3</c:v>
                </c:pt>
                <c:pt idx="2">
                  <c:v>88.16</c:v>
                </c:pt>
                <c:pt idx="3">
                  <c:v>87.03</c:v>
                </c:pt>
                <c:pt idx="4">
                  <c:v>84.3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210.18</c:v>
                </c:pt>
                <c:pt idx="1">
                  <c:v>208.88</c:v>
                </c:pt>
                <c:pt idx="2">
                  <c:v>214.31</c:v>
                </c:pt>
                <c:pt idx="3">
                  <c:v>195.82</c:v>
                </c:pt>
                <c:pt idx="4">
                  <c:v>175.25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198.4</c:v>
                </c:pt>
                <c:pt idx="1">
                  <c:v>184.56</c:v>
                </c:pt>
                <c:pt idx="2">
                  <c:v>173.89</c:v>
                </c:pt>
                <c:pt idx="3">
                  <c:v>177.02</c:v>
                </c:pt>
                <c:pt idx="4">
                  <c:v>185.47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【102.87】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【76.63】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【1,218.70】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【84.20】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【218.56】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新潟県　魚沼市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9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4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D1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35732</v>
      </c>
      <c r="AM8" s="22"/>
      <c r="AN8" s="22"/>
      <c r="AO8" s="22"/>
      <c r="AP8" s="22"/>
      <c r="AQ8" s="22"/>
      <c r="AR8" s="22"/>
      <c r="AS8" s="22"/>
      <c r="AT8" s="7">
        <f>データ!T6</f>
        <v>946.76</v>
      </c>
      <c r="AU8" s="7"/>
      <c r="AV8" s="7"/>
      <c r="AW8" s="7"/>
      <c r="AX8" s="7"/>
      <c r="AY8" s="7"/>
      <c r="AZ8" s="7"/>
      <c r="BA8" s="7"/>
      <c r="BB8" s="7">
        <f>データ!U6</f>
        <v>37.74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16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1</v>
      </c>
      <c r="C9" s="5"/>
      <c r="D9" s="5"/>
      <c r="E9" s="5"/>
      <c r="F9" s="5"/>
      <c r="G9" s="5"/>
      <c r="H9" s="5"/>
      <c r="I9" s="5" t="s">
        <v>22</v>
      </c>
      <c r="J9" s="5"/>
      <c r="K9" s="5"/>
      <c r="L9" s="5"/>
      <c r="M9" s="5"/>
      <c r="N9" s="5"/>
      <c r="O9" s="5"/>
      <c r="P9" s="5" t="s">
        <v>23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0</v>
      </c>
      <c r="AE9" s="5"/>
      <c r="AF9" s="5"/>
      <c r="AG9" s="5"/>
      <c r="AH9" s="5"/>
      <c r="AI9" s="5"/>
      <c r="AJ9" s="5"/>
      <c r="AK9" s="3"/>
      <c r="AL9" s="5" t="s">
        <v>29</v>
      </c>
      <c r="AM9" s="5"/>
      <c r="AN9" s="5"/>
      <c r="AO9" s="5"/>
      <c r="AP9" s="5"/>
      <c r="AQ9" s="5"/>
      <c r="AR9" s="5"/>
      <c r="AS9" s="5"/>
      <c r="AT9" s="5" t="s">
        <v>30</v>
      </c>
      <c r="AU9" s="5"/>
      <c r="AV9" s="5"/>
      <c r="AW9" s="5"/>
      <c r="AX9" s="5"/>
      <c r="AY9" s="5"/>
      <c r="AZ9" s="5"/>
      <c r="BA9" s="5"/>
      <c r="BB9" s="5" t="s">
        <v>31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34</v>
      </c>
      <c r="BM9" s="39"/>
      <c r="BN9" s="46" t="s">
        <v>35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78.22</v>
      </c>
      <c r="J10" s="7"/>
      <c r="K10" s="7"/>
      <c r="L10" s="7"/>
      <c r="M10" s="7"/>
      <c r="N10" s="7"/>
      <c r="O10" s="7"/>
      <c r="P10" s="7">
        <f>データ!P6</f>
        <v>21.88</v>
      </c>
      <c r="Q10" s="7"/>
      <c r="R10" s="7"/>
      <c r="S10" s="7"/>
      <c r="T10" s="7"/>
      <c r="U10" s="7"/>
      <c r="V10" s="7"/>
      <c r="W10" s="7">
        <f>データ!Q6</f>
        <v>74.86</v>
      </c>
      <c r="X10" s="7"/>
      <c r="Y10" s="7"/>
      <c r="Z10" s="7"/>
      <c r="AA10" s="7"/>
      <c r="AB10" s="7"/>
      <c r="AC10" s="7"/>
      <c r="AD10" s="22">
        <f>データ!R6</f>
        <v>4114</v>
      </c>
      <c r="AE10" s="22"/>
      <c r="AF10" s="22"/>
      <c r="AG10" s="22"/>
      <c r="AH10" s="22"/>
      <c r="AI10" s="22"/>
      <c r="AJ10" s="22"/>
      <c r="AK10" s="2"/>
      <c r="AL10" s="22">
        <f>データ!V6</f>
        <v>7754</v>
      </c>
      <c r="AM10" s="22"/>
      <c r="AN10" s="22"/>
      <c r="AO10" s="22"/>
      <c r="AP10" s="22"/>
      <c r="AQ10" s="22"/>
      <c r="AR10" s="22"/>
      <c r="AS10" s="22"/>
      <c r="AT10" s="7">
        <f>データ!W6</f>
        <v>4.53</v>
      </c>
      <c r="AU10" s="7"/>
      <c r="AV10" s="7"/>
      <c r="AW10" s="7"/>
      <c r="AX10" s="7"/>
      <c r="AY10" s="7"/>
      <c r="AZ10" s="7"/>
      <c r="BA10" s="7"/>
      <c r="BB10" s="7">
        <f>データ!X6</f>
        <v>1711.7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37</v>
      </c>
      <c r="BM10" s="40"/>
      <c r="BN10" s="47" t="s">
        <v>38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40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41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25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12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75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43</v>
      </c>
    </row>
    <row r="84" spans="1:78" hidden="1">
      <c r="B84" s="12" t="s">
        <v>44</v>
      </c>
      <c r="C84" s="12"/>
      <c r="D84" s="12"/>
      <c r="E84" s="12" t="s">
        <v>45</v>
      </c>
      <c r="F84" s="12" t="s">
        <v>47</v>
      </c>
      <c r="G84" s="12" t="s">
        <v>48</v>
      </c>
      <c r="H84" s="12" t="s">
        <v>42</v>
      </c>
      <c r="I84" s="12" t="s">
        <v>13</v>
      </c>
      <c r="J84" s="12" t="s">
        <v>49</v>
      </c>
      <c r="K84" s="12" t="s">
        <v>50</v>
      </c>
      <c r="L84" s="12" t="s">
        <v>32</v>
      </c>
      <c r="M84" s="12" t="s">
        <v>36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【102.87】</v>
      </c>
      <c r="F85" s="12" t="str">
        <f>データ!AT6</f>
        <v>【76.63】</v>
      </c>
      <c r="G85" s="12" t="str">
        <f>データ!BE6</f>
        <v>【49.61】</v>
      </c>
      <c r="H85" s="12" t="str">
        <f>データ!BP6</f>
        <v>【1,218.70】</v>
      </c>
      <c r="I85" s="12" t="str">
        <f>データ!CA6</f>
        <v>【74.17】</v>
      </c>
      <c r="J85" s="12" t="str">
        <f>データ!CL6</f>
        <v>【218.56】</v>
      </c>
      <c r="K85" s="12" t="str">
        <f>データ!CW6</f>
        <v>【42.86】</v>
      </c>
      <c r="L85" s="12" t="str">
        <f>データ!DH6</f>
        <v>【84.20】</v>
      </c>
      <c r="M85" s="12" t="str">
        <f>データ!DS6</f>
        <v>【25.37】</v>
      </c>
      <c r="N85" s="12" t="str">
        <f>データ!ED6</f>
        <v>【6.20】</v>
      </c>
      <c r="O85" s="12" t="str">
        <f>データ!EO6</f>
        <v>【0.28】</v>
      </c>
    </row>
  </sheetData>
  <sheetProtection algorithmName="SHA-512" hashValue="UY/qnN+idAtJabpmotN5JVqyPzjbpicbF6eHmx0zrjjcXBrVDJZn2vY0qt7gKadCxtEwjJa/mQk0w44OZPUfgA==" saltValue="dambMYx6/juKA1FBLd/PJ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56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20</v>
      </c>
      <c r="B3" s="62" t="s">
        <v>33</v>
      </c>
      <c r="C3" s="62" t="s">
        <v>58</v>
      </c>
      <c r="D3" s="62" t="s">
        <v>59</v>
      </c>
      <c r="E3" s="62" t="s">
        <v>7</v>
      </c>
      <c r="F3" s="62" t="s">
        <v>6</v>
      </c>
      <c r="G3" s="62" t="s">
        <v>24</v>
      </c>
      <c r="H3" s="69" t="s">
        <v>60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54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11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61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52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46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28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70</v>
      </c>
      <c r="B5" s="64"/>
      <c r="C5" s="64"/>
      <c r="D5" s="64"/>
      <c r="E5" s="64"/>
      <c r="F5" s="64"/>
      <c r="G5" s="64"/>
      <c r="H5" s="71" t="s">
        <v>57</v>
      </c>
      <c r="I5" s="71" t="s">
        <v>71</v>
      </c>
      <c r="J5" s="71" t="s">
        <v>72</v>
      </c>
      <c r="K5" s="71" t="s">
        <v>73</v>
      </c>
      <c r="L5" s="71" t="s">
        <v>74</v>
      </c>
      <c r="M5" s="71" t="s">
        <v>8</v>
      </c>
      <c r="N5" s="71" t="s">
        <v>76</v>
      </c>
      <c r="O5" s="71" t="s">
        <v>77</v>
      </c>
      <c r="P5" s="71" t="s">
        <v>78</v>
      </c>
      <c r="Q5" s="71" t="s">
        <v>79</v>
      </c>
      <c r="R5" s="71" t="s">
        <v>80</v>
      </c>
      <c r="S5" s="71" t="s">
        <v>81</v>
      </c>
      <c r="T5" s="71" t="s">
        <v>82</v>
      </c>
      <c r="U5" s="71" t="s">
        <v>65</v>
      </c>
      <c r="V5" s="71" t="s">
        <v>83</v>
      </c>
      <c r="W5" s="71" t="s">
        <v>84</v>
      </c>
      <c r="X5" s="71" t="s">
        <v>85</v>
      </c>
      <c r="Y5" s="71" t="s">
        <v>86</v>
      </c>
      <c r="Z5" s="71" t="s">
        <v>87</v>
      </c>
      <c r="AA5" s="71" t="s">
        <v>88</v>
      </c>
      <c r="AB5" s="71" t="s">
        <v>89</v>
      </c>
      <c r="AC5" s="71" t="s">
        <v>90</v>
      </c>
      <c r="AD5" s="71" t="s">
        <v>91</v>
      </c>
      <c r="AE5" s="71" t="s">
        <v>93</v>
      </c>
      <c r="AF5" s="71" t="s">
        <v>94</v>
      </c>
      <c r="AG5" s="71" t="s">
        <v>95</v>
      </c>
      <c r="AH5" s="71" t="s">
        <v>96</v>
      </c>
      <c r="AI5" s="71" t="s">
        <v>44</v>
      </c>
      <c r="AJ5" s="71" t="s">
        <v>86</v>
      </c>
      <c r="AK5" s="71" t="s">
        <v>87</v>
      </c>
      <c r="AL5" s="71" t="s">
        <v>88</v>
      </c>
      <c r="AM5" s="71" t="s">
        <v>89</v>
      </c>
      <c r="AN5" s="71" t="s">
        <v>90</v>
      </c>
      <c r="AO5" s="71" t="s">
        <v>91</v>
      </c>
      <c r="AP5" s="71" t="s">
        <v>93</v>
      </c>
      <c r="AQ5" s="71" t="s">
        <v>94</v>
      </c>
      <c r="AR5" s="71" t="s">
        <v>95</v>
      </c>
      <c r="AS5" s="71" t="s">
        <v>96</v>
      </c>
      <c r="AT5" s="71" t="s">
        <v>92</v>
      </c>
      <c r="AU5" s="71" t="s">
        <v>86</v>
      </c>
      <c r="AV5" s="71" t="s">
        <v>87</v>
      </c>
      <c r="AW5" s="71" t="s">
        <v>88</v>
      </c>
      <c r="AX5" s="71" t="s">
        <v>89</v>
      </c>
      <c r="AY5" s="71" t="s">
        <v>90</v>
      </c>
      <c r="AZ5" s="71" t="s">
        <v>91</v>
      </c>
      <c r="BA5" s="71" t="s">
        <v>93</v>
      </c>
      <c r="BB5" s="71" t="s">
        <v>94</v>
      </c>
      <c r="BC5" s="71" t="s">
        <v>95</v>
      </c>
      <c r="BD5" s="71" t="s">
        <v>96</v>
      </c>
      <c r="BE5" s="71" t="s">
        <v>92</v>
      </c>
      <c r="BF5" s="71" t="s">
        <v>86</v>
      </c>
      <c r="BG5" s="71" t="s">
        <v>87</v>
      </c>
      <c r="BH5" s="71" t="s">
        <v>88</v>
      </c>
      <c r="BI5" s="71" t="s">
        <v>89</v>
      </c>
      <c r="BJ5" s="71" t="s">
        <v>90</v>
      </c>
      <c r="BK5" s="71" t="s">
        <v>91</v>
      </c>
      <c r="BL5" s="71" t="s">
        <v>93</v>
      </c>
      <c r="BM5" s="71" t="s">
        <v>94</v>
      </c>
      <c r="BN5" s="71" t="s">
        <v>95</v>
      </c>
      <c r="BO5" s="71" t="s">
        <v>96</v>
      </c>
      <c r="BP5" s="71" t="s">
        <v>92</v>
      </c>
      <c r="BQ5" s="71" t="s">
        <v>86</v>
      </c>
      <c r="BR5" s="71" t="s">
        <v>87</v>
      </c>
      <c r="BS5" s="71" t="s">
        <v>88</v>
      </c>
      <c r="BT5" s="71" t="s">
        <v>89</v>
      </c>
      <c r="BU5" s="71" t="s">
        <v>90</v>
      </c>
      <c r="BV5" s="71" t="s">
        <v>91</v>
      </c>
      <c r="BW5" s="71" t="s">
        <v>93</v>
      </c>
      <c r="BX5" s="71" t="s">
        <v>94</v>
      </c>
      <c r="BY5" s="71" t="s">
        <v>95</v>
      </c>
      <c r="BZ5" s="71" t="s">
        <v>96</v>
      </c>
      <c r="CA5" s="71" t="s">
        <v>92</v>
      </c>
      <c r="CB5" s="71" t="s">
        <v>86</v>
      </c>
      <c r="CC5" s="71" t="s">
        <v>87</v>
      </c>
      <c r="CD5" s="71" t="s">
        <v>88</v>
      </c>
      <c r="CE5" s="71" t="s">
        <v>89</v>
      </c>
      <c r="CF5" s="71" t="s">
        <v>90</v>
      </c>
      <c r="CG5" s="71" t="s">
        <v>91</v>
      </c>
      <c r="CH5" s="71" t="s">
        <v>93</v>
      </c>
      <c r="CI5" s="71" t="s">
        <v>94</v>
      </c>
      <c r="CJ5" s="71" t="s">
        <v>95</v>
      </c>
      <c r="CK5" s="71" t="s">
        <v>96</v>
      </c>
      <c r="CL5" s="71" t="s">
        <v>92</v>
      </c>
      <c r="CM5" s="71" t="s">
        <v>86</v>
      </c>
      <c r="CN5" s="71" t="s">
        <v>87</v>
      </c>
      <c r="CO5" s="71" t="s">
        <v>88</v>
      </c>
      <c r="CP5" s="71" t="s">
        <v>89</v>
      </c>
      <c r="CQ5" s="71" t="s">
        <v>90</v>
      </c>
      <c r="CR5" s="71" t="s">
        <v>91</v>
      </c>
      <c r="CS5" s="71" t="s">
        <v>93</v>
      </c>
      <c r="CT5" s="71" t="s">
        <v>94</v>
      </c>
      <c r="CU5" s="71" t="s">
        <v>95</v>
      </c>
      <c r="CV5" s="71" t="s">
        <v>96</v>
      </c>
      <c r="CW5" s="71" t="s">
        <v>92</v>
      </c>
      <c r="CX5" s="71" t="s">
        <v>86</v>
      </c>
      <c r="CY5" s="71" t="s">
        <v>87</v>
      </c>
      <c r="CZ5" s="71" t="s">
        <v>88</v>
      </c>
      <c r="DA5" s="71" t="s">
        <v>89</v>
      </c>
      <c r="DB5" s="71" t="s">
        <v>90</v>
      </c>
      <c r="DC5" s="71" t="s">
        <v>91</v>
      </c>
      <c r="DD5" s="71" t="s">
        <v>93</v>
      </c>
      <c r="DE5" s="71" t="s">
        <v>94</v>
      </c>
      <c r="DF5" s="71" t="s">
        <v>95</v>
      </c>
      <c r="DG5" s="71" t="s">
        <v>96</v>
      </c>
      <c r="DH5" s="71" t="s">
        <v>92</v>
      </c>
      <c r="DI5" s="71" t="s">
        <v>86</v>
      </c>
      <c r="DJ5" s="71" t="s">
        <v>87</v>
      </c>
      <c r="DK5" s="71" t="s">
        <v>88</v>
      </c>
      <c r="DL5" s="71" t="s">
        <v>89</v>
      </c>
      <c r="DM5" s="71" t="s">
        <v>90</v>
      </c>
      <c r="DN5" s="71" t="s">
        <v>91</v>
      </c>
      <c r="DO5" s="71" t="s">
        <v>93</v>
      </c>
      <c r="DP5" s="71" t="s">
        <v>94</v>
      </c>
      <c r="DQ5" s="71" t="s">
        <v>95</v>
      </c>
      <c r="DR5" s="71" t="s">
        <v>96</v>
      </c>
      <c r="DS5" s="71" t="s">
        <v>92</v>
      </c>
      <c r="DT5" s="71" t="s">
        <v>86</v>
      </c>
      <c r="DU5" s="71" t="s">
        <v>87</v>
      </c>
      <c r="DV5" s="71" t="s">
        <v>88</v>
      </c>
      <c r="DW5" s="71" t="s">
        <v>89</v>
      </c>
      <c r="DX5" s="71" t="s">
        <v>90</v>
      </c>
      <c r="DY5" s="71" t="s">
        <v>91</v>
      </c>
      <c r="DZ5" s="71" t="s">
        <v>93</v>
      </c>
      <c r="EA5" s="71" t="s">
        <v>94</v>
      </c>
      <c r="EB5" s="71" t="s">
        <v>95</v>
      </c>
      <c r="EC5" s="71" t="s">
        <v>96</v>
      </c>
      <c r="ED5" s="71" t="s">
        <v>92</v>
      </c>
      <c r="EE5" s="71" t="s">
        <v>86</v>
      </c>
      <c r="EF5" s="71" t="s">
        <v>87</v>
      </c>
      <c r="EG5" s="71" t="s">
        <v>88</v>
      </c>
      <c r="EH5" s="71" t="s">
        <v>89</v>
      </c>
      <c r="EI5" s="71" t="s">
        <v>90</v>
      </c>
      <c r="EJ5" s="71" t="s">
        <v>91</v>
      </c>
      <c r="EK5" s="71" t="s">
        <v>93</v>
      </c>
      <c r="EL5" s="71" t="s">
        <v>94</v>
      </c>
      <c r="EM5" s="71" t="s">
        <v>95</v>
      </c>
      <c r="EN5" s="71" t="s">
        <v>96</v>
      </c>
      <c r="EO5" s="71" t="s">
        <v>92</v>
      </c>
    </row>
    <row r="6" spans="1:148" s="59" customFormat="1">
      <c r="A6" s="60" t="s">
        <v>97</v>
      </c>
      <c r="B6" s="65">
        <f t="shared" ref="B6:X6" si="1">B7</f>
        <v>2019</v>
      </c>
      <c r="C6" s="65">
        <f t="shared" si="1"/>
        <v>152251</v>
      </c>
      <c r="D6" s="65">
        <f t="shared" si="1"/>
        <v>46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新潟県　魚沼市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D1</v>
      </c>
      <c r="M6" s="65" t="str">
        <f t="shared" si="1"/>
        <v>非設置</v>
      </c>
      <c r="N6" s="74" t="str">
        <f t="shared" si="1"/>
        <v>-</v>
      </c>
      <c r="O6" s="74">
        <f t="shared" si="1"/>
        <v>78.22</v>
      </c>
      <c r="P6" s="74">
        <f t="shared" si="1"/>
        <v>21.88</v>
      </c>
      <c r="Q6" s="74">
        <f t="shared" si="1"/>
        <v>74.86</v>
      </c>
      <c r="R6" s="74">
        <f t="shared" si="1"/>
        <v>4114</v>
      </c>
      <c r="S6" s="74">
        <f t="shared" si="1"/>
        <v>35732</v>
      </c>
      <c r="T6" s="74">
        <f t="shared" si="1"/>
        <v>946.76</v>
      </c>
      <c r="U6" s="74">
        <f t="shared" si="1"/>
        <v>37.74</v>
      </c>
      <c r="V6" s="74">
        <f t="shared" si="1"/>
        <v>7754</v>
      </c>
      <c r="W6" s="74">
        <f t="shared" si="1"/>
        <v>4.53</v>
      </c>
      <c r="X6" s="74">
        <f t="shared" si="1"/>
        <v>1711.7</v>
      </c>
      <c r="Y6" s="82">
        <f t="shared" ref="Y6:AH6" si="2">IF(Y7="",NA(),Y7)</f>
        <v>98.12</v>
      </c>
      <c r="Z6" s="82">
        <f t="shared" si="2"/>
        <v>99.33</v>
      </c>
      <c r="AA6" s="82">
        <f t="shared" si="2"/>
        <v>97.84</v>
      </c>
      <c r="AB6" s="82">
        <f t="shared" si="2"/>
        <v>100.12</v>
      </c>
      <c r="AC6" s="82">
        <f t="shared" si="2"/>
        <v>102.82</v>
      </c>
      <c r="AD6" s="82">
        <f t="shared" si="2"/>
        <v>99.07</v>
      </c>
      <c r="AE6" s="82">
        <f t="shared" si="2"/>
        <v>101.17</v>
      </c>
      <c r="AF6" s="82">
        <f t="shared" si="2"/>
        <v>103.61</v>
      </c>
      <c r="AG6" s="82">
        <f t="shared" si="2"/>
        <v>102.95</v>
      </c>
      <c r="AH6" s="82">
        <f t="shared" si="2"/>
        <v>103.34</v>
      </c>
      <c r="AI6" s="74" t="str">
        <f>IF(AI7="","",IF(AI7="-","【-】","【"&amp;SUBSTITUTE(TEXT(AI7,"#,##0.00"),"-","△")&amp;"】"))</f>
        <v>【102.87】</v>
      </c>
      <c r="AJ6" s="74">
        <f t="shared" ref="AJ6:AS6" si="3">IF(AJ7="",NA(),AJ7)</f>
        <v>0</v>
      </c>
      <c r="AK6" s="74">
        <f t="shared" si="3"/>
        <v>0</v>
      </c>
      <c r="AL6" s="74">
        <f t="shared" si="3"/>
        <v>0</v>
      </c>
      <c r="AM6" s="74">
        <f t="shared" si="3"/>
        <v>0</v>
      </c>
      <c r="AN6" s="74">
        <f t="shared" si="3"/>
        <v>0</v>
      </c>
      <c r="AO6" s="82">
        <f t="shared" si="3"/>
        <v>64.760000000000005</v>
      </c>
      <c r="AP6" s="82">
        <f t="shared" si="3"/>
        <v>68.930000000000007</v>
      </c>
      <c r="AQ6" s="82">
        <f t="shared" si="3"/>
        <v>80.63</v>
      </c>
      <c r="AR6" s="82">
        <f t="shared" si="3"/>
        <v>27.02</v>
      </c>
      <c r="AS6" s="82">
        <f t="shared" si="3"/>
        <v>29.74</v>
      </c>
      <c r="AT6" s="74" t="str">
        <f>IF(AT7="","",IF(AT7="-","【-】","【"&amp;SUBSTITUTE(TEXT(AT7,"#,##0.00"),"-","△")&amp;"】"))</f>
        <v>【76.63】</v>
      </c>
      <c r="AU6" s="82">
        <f t="shared" ref="AU6:BD6" si="4">IF(AU7="",NA(),AU7)</f>
        <v>26.35</v>
      </c>
      <c r="AV6" s="82">
        <f t="shared" si="4"/>
        <v>24.08</v>
      </c>
      <c r="AW6" s="82">
        <f t="shared" si="4"/>
        <v>18.68</v>
      </c>
      <c r="AX6" s="82">
        <f t="shared" si="4"/>
        <v>20.48</v>
      </c>
      <c r="AY6" s="82">
        <f t="shared" si="4"/>
        <v>34.79</v>
      </c>
      <c r="AZ6" s="82">
        <f t="shared" si="4"/>
        <v>88.18</v>
      </c>
      <c r="BA6" s="82">
        <f t="shared" si="4"/>
        <v>70.42</v>
      </c>
      <c r="BB6" s="82">
        <f t="shared" si="4"/>
        <v>70.92</v>
      </c>
      <c r="BC6" s="82">
        <f t="shared" si="4"/>
        <v>60.67</v>
      </c>
      <c r="BD6" s="82">
        <f t="shared" si="4"/>
        <v>53.44</v>
      </c>
      <c r="BE6" s="74" t="str">
        <f>IF(BE7="","",IF(BE7="-","【-】","【"&amp;SUBSTITUTE(TEXT(BE7,"#,##0.00"),"-","△")&amp;"】"))</f>
        <v>【49.61】</v>
      </c>
      <c r="BF6" s="82">
        <f t="shared" ref="BF6:BO6" si="5">IF(BF7="",NA(),BF7)</f>
        <v>544.61</v>
      </c>
      <c r="BG6" s="82">
        <f t="shared" si="5"/>
        <v>525.25</v>
      </c>
      <c r="BH6" s="82">
        <f t="shared" si="5"/>
        <v>504.03</v>
      </c>
      <c r="BI6" s="82">
        <f t="shared" si="5"/>
        <v>425.07</v>
      </c>
      <c r="BJ6" s="82">
        <f t="shared" si="5"/>
        <v>392.02</v>
      </c>
      <c r="BK6" s="82">
        <f t="shared" si="5"/>
        <v>1390.86</v>
      </c>
      <c r="BL6" s="82">
        <f t="shared" si="5"/>
        <v>1467.94</v>
      </c>
      <c r="BM6" s="82">
        <f t="shared" si="5"/>
        <v>1144.94</v>
      </c>
      <c r="BN6" s="82">
        <f t="shared" si="5"/>
        <v>1252.71</v>
      </c>
      <c r="BO6" s="82">
        <f t="shared" si="5"/>
        <v>1267.3900000000001</v>
      </c>
      <c r="BP6" s="74" t="str">
        <f>IF(BP7="","",IF(BP7="-","【-】","【"&amp;SUBSTITUTE(TEXT(BP7,"#,##0.00"),"-","△")&amp;"】"))</f>
        <v>【1,218.70】</v>
      </c>
      <c r="BQ6" s="82">
        <f t="shared" ref="BQ6:BZ6" si="6">IF(BQ7="",NA(),BQ7)</f>
        <v>93.29</v>
      </c>
      <c r="BR6" s="82">
        <f t="shared" si="6"/>
        <v>93.91</v>
      </c>
      <c r="BS6" s="82">
        <f t="shared" si="6"/>
        <v>91.62</v>
      </c>
      <c r="BT6" s="82">
        <f t="shared" si="6"/>
        <v>100.23</v>
      </c>
      <c r="BU6" s="82">
        <f t="shared" si="6"/>
        <v>112.2</v>
      </c>
      <c r="BV6" s="82">
        <f t="shared" si="6"/>
        <v>76.849999999999994</v>
      </c>
      <c r="BW6" s="82">
        <f t="shared" si="6"/>
        <v>83.3</v>
      </c>
      <c r="BX6" s="82">
        <f t="shared" si="6"/>
        <v>88.16</v>
      </c>
      <c r="BY6" s="82">
        <f t="shared" si="6"/>
        <v>87.03</v>
      </c>
      <c r="BZ6" s="82">
        <f t="shared" si="6"/>
        <v>84.3</v>
      </c>
      <c r="CA6" s="74" t="str">
        <f>IF(CA7="","",IF(CA7="-","【-】","【"&amp;SUBSTITUTE(TEXT(CA7,"#,##0.00"),"-","△")&amp;"】"))</f>
        <v>【74.17】</v>
      </c>
      <c r="CB6" s="82">
        <f t="shared" ref="CB6:CK6" si="7">IF(CB7="",NA(),CB7)</f>
        <v>210.18</v>
      </c>
      <c r="CC6" s="82">
        <f t="shared" si="7"/>
        <v>208.88</v>
      </c>
      <c r="CD6" s="82">
        <f t="shared" si="7"/>
        <v>214.31</v>
      </c>
      <c r="CE6" s="82">
        <f t="shared" si="7"/>
        <v>195.82</v>
      </c>
      <c r="CF6" s="82">
        <f t="shared" si="7"/>
        <v>175.25</v>
      </c>
      <c r="CG6" s="82">
        <f t="shared" si="7"/>
        <v>198.4</v>
      </c>
      <c r="CH6" s="82">
        <f t="shared" si="7"/>
        <v>184.56</v>
      </c>
      <c r="CI6" s="82">
        <f t="shared" si="7"/>
        <v>173.89</v>
      </c>
      <c r="CJ6" s="82">
        <f t="shared" si="7"/>
        <v>177.02</v>
      </c>
      <c r="CK6" s="82">
        <f t="shared" si="7"/>
        <v>185.47</v>
      </c>
      <c r="CL6" s="74" t="str">
        <f>IF(CL7="","",IF(CL7="-","【-】","【"&amp;SUBSTITUTE(TEXT(CL7,"#,##0.00"),"-","△")&amp;"】"))</f>
        <v>【218.56】</v>
      </c>
      <c r="CM6" s="82">
        <f t="shared" ref="CM6:CV6" si="8">IF(CM7="",NA(),CM7)</f>
        <v>37.21</v>
      </c>
      <c r="CN6" s="82">
        <f t="shared" si="8"/>
        <v>39.15</v>
      </c>
      <c r="CO6" s="82">
        <f t="shared" si="8"/>
        <v>34.270000000000003</v>
      </c>
      <c r="CP6" s="82">
        <f t="shared" si="8"/>
        <v>32.36</v>
      </c>
      <c r="CQ6" s="82">
        <f t="shared" si="8"/>
        <v>30.41</v>
      </c>
      <c r="CR6" s="82">
        <f t="shared" si="8"/>
        <v>39.25</v>
      </c>
      <c r="CS6" s="82">
        <f t="shared" si="8"/>
        <v>43.18</v>
      </c>
      <c r="CT6" s="82">
        <f t="shared" si="8"/>
        <v>42.38</v>
      </c>
      <c r="CU6" s="82">
        <f t="shared" si="8"/>
        <v>46.17</v>
      </c>
      <c r="CV6" s="82">
        <f t="shared" si="8"/>
        <v>45.68</v>
      </c>
      <c r="CW6" s="74" t="str">
        <f>IF(CW7="","",IF(CW7="-","【-】","【"&amp;SUBSTITUTE(TEXT(CW7,"#,##0.00"),"-","△")&amp;"】"))</f>
        <v>【42.86】</v>
      </c>
      <c r="CX6" s="82">
        <f t="shared" ref="CX6:DG6" si="9">IF(CX7="",NA(),CX7)</f>
        <v>93.86</v>
      </c>
      <c r="CY6" s="82">
        <f t="shared" si="9"/>
        <v>94.54</v>
      </c>
      <c r="CZ6" s="82">
        <f t="shared" si="9"/>
        <v>95.09</v>
      </c>
      <c r="DA6" s="82">
        <f t="shared" si="9"/>
        <v>95.6</v>
      </c>
      <c r="DB6" s="82">
        <f t="shared" si="9"/>
        <v>95.69</v>
      </c>
      <c r="DC6" s="82">
        <f t="shared" si="9"/>
        <v>86.43</v>
      </c>
      <c r="DD6" s="82">
        <f t="shared" si="9"/>
        <v>86.43</v>
      </c>
      <c r="DE6" s="82">
        <f t="shared" si="9"/>
        <v>87.01</v>
      </c>
      <c r="DF6" s="82">
        <f t="shared" si="9"/>
        <v>87.84</v>
      </c>
      <c r="DG6" s="82">
        <f t="shared" si="9"/>
        <v>87.96</v>
      </c>
      <c r="DH6" s="74" t="str">
        <f>IF(DH7="","",IF(DH7="-","【-】","【"&amp;SUBSTITUTE(TEXT(DH7,"#,##0.00"),"-","△")&amp;"】"))</f>
        <v>【84.20】</v>
      </c>
      <c r="DI6" s="82">
        <f t="shared" ref="DI6:DR6" si="10">IF(DI7="",NA(),DI7)</f>
        <v>29.32</v>
      </c>
      <c r="DJ6" s="82">
        <f t="shared" si="10"/>
        <v>32.159999999999997</v>
      </c>
      <c r="DK6" s="82">
        <f t="shared" si="10"/>
        <v>34.770000000000003</v>
      </c>
      <c r="DL6" s="82">
        <f t="shared" si="10"/>
        <v>37.270000000000003</v>
      </c>
      <c r="DM6" s="82">
        <f t="shared" si="10"/>
        <v>40.06</v>
      </c>
      <c r="DN6" s="82">
        <f t="shared" si="10"/>
        <v>25.07</v>
      </c>
      <c r="DO6" s="82">
        <f t="shared" si="10"/>
        <v>28.48</v>
      </c>
      <c r="DP6" s="82">
        <f t="shared" si="10"/>
        <v>28.59</v>
      </c>
      <c r="DQ6" s="82">
        <f t="shared" si="10"/>
        <v>26.56</v>
      </c>
      <c r="DR6" s="82">
        <f t="shared" si="10"/>
        <v>27.82</v>
      </c>
      <c r="DS6" s="74" t="str">
        <f>IF(DS7="","",IF(DS7="-","【-】","【"&amp;SUBSTITUTE(TEXT(DS7,"#,##0.00"),"-","△")&amp;"】"))</f>
        <v>【25.37】</v>
      </c>
      <c r="DT6" s="74">
        <f t="shared" ref="DT6:EC6" si="11">IF(DT7="",NA(),DT7)</f>
        <v>0</v>
      </c>
      <c r="DU6" s="74">
        <f t="shared" si="11"/>
        <v>0</v>
      </c>
      <c r="DV6" s="74">
        <f t="shared" si="11"/>
        <v>0</v>
      </c>
      <c r="DW6" s="74">
        <f t="shared" si="11"/>
        <v>0</v>
      </c>
      <c r="DX6" s="74">
        <f t="shared" si="11"/>
        <v>0</v>
      </c>
      <c r="DY6" s="74">
        <f t="shared" si="11"/>
        <v>0</v>
      </c>
      <c r="DZ6" s="74">
        <f t="shared" si="11"/>
        <v>0</v>
      </c>
      <c r="EA6" s="74">
        <f t="shared" si="11"/>
        <v>0</v>
      </c>
      <c r="EB6" s="74">
        <f t="shared" si="11"/>
        <v>0</v>
      </c>
      <c r="EC6" s="74">
        <f t="shared" si="11"/>
        <v>0</v>
      </c>
      <c r="ED6" s="74" t="str">
        <f>IF(ED7="","",IF(ED7="-","【-】","【"&amp;SUBSTITUTE(TEXT(ED7,"#,##0.00"),"-","△")&amp;"】"))</f>
        <v>【6.20】</v>
      </c>
      <c r="EE6" s="82">
        <f t="shared" ref="EE6:EN6" si="12">IF(EE7="",NA(),EE7)</f>
        <v>6.e-002</v>
      </c>
      <c r="EF6" s="74">
        <f t="shared" si="12"/>
        <v>0</v>
      </c>
      <c r="EG6" s="74">
        <f t="shared" si="12"/>
        <v>0</v>
      </c>
      <c r="EH6" s="74">
        <f t="shared" si="12"/>
        <v>0</v>
      </c>
      <c r="EI6" s="74">
        <f t="shared" si="12"/>
        <v>0</v>
      </c>
      <c r="EJ6" s="82">
        <f t="shared" si="12"/>
        <v>8.e-002</v>
      </c>
      <c r="EK6" s="82">
        <f t="shared" si="12"/>
        <v>4.e-002</v>
      </c>
      <c r="EL6" s="82">
        <f t="shared" si="12"/>
        <v>0.15</v>
      </c>
      <c r="EM6" s="82">
        <f t="shared" si="12"/>
        <v>6.e-002</v>
      </c>
      <c r="EN6" s="82">
        <f t="shared" si="12"/>
        <v>4.e-002</v>
      </c>
      <c r="EO6" s="74" t="str">
        <f>IF(EO7="","",IF(EO7="-","【-】","【"&amp;SUBSTITUTE(TEXT(EO7,"#,##0.00"),"-","△")&amp;"】"))</f>
        <v>【0.28】</v>
      </c>
    </row>
    <row r="7" spans="1:148" s="59" customFormat="1">
      <c r="A7" s="60"/>
      <c r="B7" s="66">
        <v>2019</v>
      </c>
      <c r="C7" s="66">
        <v>152251</v>
      </c>
      <c r="D7" s="66">
        <v>46</v>
      </c>
      <c r="E7" s="66">
        <v>17</v>
      </c>
      <c r="F7" s="66">
        <v>4</v>
      </c>
      <c r="G7" s="66">
        <v>0</v>
      </c>
      <c r="H7" s="66" t="s">
        <v>98</v>
      </c>
      <c r="I7" s="66" t="s">
        <v>99</v>
      </c>
      <c r="J7" s="66" t="s">
        <v>100</v>
      </c>
      <c r="K7" s="66" t="s">
        <v>15</v>
      </c>
      <c r="L7" s="66" t="s">
        <v>101</v>
      </c>
      <c r="M7" s="66" t="s">
        <v>102</v>
      </c>
      <c r="N7" s="75" t="s">
        <v>103</v>
      </c>
      <c r="O7" s="75">
        <v>78.22</v>
      </c>
      <c r="P7" s="75">
        <v>21.88</v>
      </c>
      <c r="Q7" s="75">
        <v>74.86</v>
      </c>
      <c r="R7" s="75">
        <v>4114</v>
      </c>
      <c r="S7" s="75">
        <v>35732</v>
      </c>
      <c r="T7" s="75">
        <v>946.76</v>
      </c>
      <c r="U7" s="75">
        <v>37.74</v>
      </c>
      <c r="V7" s="75">
        <v>7754</v>
      </c>
      <c r="W7" s="75">
        <v>4.53</v>
      </c>
      <c r="X7" s="75">
        <v>1711.7</v>
      </c>
      <c r="Y7" s="75">
        <v>98.12</v>
      </c>
      <c r="Z7" s="75">
        <v>99.33</v>
      </c>
      <c r="AA7" s="75">
        <v>97.84</v>
      </c>
      <c r="AB7" s="75">
        <v>100.12</v>
      </c>
      <c r="AC7" s="75">
        <v>102.82</v>
      </c>
      <c r="AD7" s="75">
        <v>99.07</v>
      </c>
      <c r="AE7" s="75">
        <v>101.17</v>
      </c>
      <c r="AF7" s="75">
        <v>103.61</v>
      </c>
      <c r="AG7" s="75">
        <v>102.95</v>
      </c>
      <c r="AH7" s="75">
        <v>103.34</v>
      </c>
      <c r="AI7" s="75">
        <v>102.87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64.760000000000005</v>
      </c>
      <c r="AP7" s="75">
        <v>68.930000000000007</v>
      </c>
      <c r="AQ7" s="75">
        <v>80.63</v>
      </c>
      <c r="AR7" s="75">
        <v>27.02</v>
      </c>
      <c r="AS7" s="75">
        <v>29.74</v>
      </c>
      <c r="AT7" s="75">
        <v>76.63</v>
      </c>
      <c r="AU7" s="75">
        <v>26.35</v>
      </c>
      <c r="AV7" s="75">
        <v>24.08</v>
      </c>
      <c r="AW7" s="75">
        <v>18.68</v>
      </c>
      <c r="AX7" s="75">
        <v>20.48</v>
      </c>
      <c r="AY7" s="75">
        <v>34.79</v>
      </c>
      <c r="AZ7" s="75">
        <v>88.18</v>
      </c>
      <c r="BA7" s="75">
        <v>70.42</v>
      </c>
      <c r="BB7" s="75">
        <v>70.92</v>
      </c>
      <c r="BC7" s="75">
        <v>60.67</v>
      </c>
      <c r="BD7" s="75">
        <v>53.44</v>
      </c>
      <c r="BE7" s="75">
        <v>49.61</v>
      </c>
      <c r="BF7" s="75">
        <v>544.61</v>
      </c>
      <c r="BG7" s="75">
        <v>525.25</v>
      </c>
      <c r="BH7" s="75">
        <v>504.03</v>
      </c>
      <c r="BI7" s="75">
        <v>425.07</v>
      </c>
      <c r="BJ7" s="75">
        <v>392.02</v>
      </c>
      <c r="BK7" s="75">
        <v>1390.86</v>
      </c>
      <c r="BL7" s="75">
        <v>1467.94</v>
      </c>
      <c r="BM7" s="75">
        <v>1144.94</v>
      </c>
      <c r="BN7" s="75">
        <v>1252.71</v>
      </c>
      <c r="BO7" s="75">
        <v>1267.3900000000001</v>
      </c>
      <c r="BP7" s="75">
        <v>1218.7</v>
      </c>
      <c r="BQ7" s="75">
        <v>93.29</v>
      </c>
      <c r="BR7" s="75">
        <v>93.91</v>
      </c>
      <c r="BS7" s="75">
        <v>91.62</v>
      </c>
      <c r="BT7" s="75">
        <v>100.23</v>
      </c>
      <c r="BU7" s="75">
        <v>112.2</v>
      </c>
      <c r="BV7" s="75">
        <v>76.849999999999994</v>
      </c>
      <c r="BW7" s="75">
        <v>83.3</v>
      </c>
      <c r="BX7" s="75">
        <v>88.16</v>
      </c>
      <c r="BY7" s="75">
        <v>87.03</v>
      </c>
      <c r="BZ7" s="75">
        <v>84.3</v>
      </c>
      <c r="CA7" s="75">
        <v>74.17</v>
      </c>
      <c r="CB7" s="75">
        <v>210.18</v>
      </c>
      <c r="CC7" s="75">
        <v>208.88</v>
      </c>
      <c r="CD7" s="75">
        <v>214.31</v>
      </c>
      <c r="CE7" s="75">
        <v>195.82</v>
      </c>
      <c r="CF7" s="75">
        <v>175.25</v>
      </c>
      <c r="CG7" s="75">
        <v>198.4</v>
      </c>
      <c r="CH7" s="75">
        <v>184.56</v>
      </c>
      <c r="CI7" s="75">
        <v>173.89</v>
      </c>
      <c r="CJ7" s="75">
        <v>177.02</v>
      </c>
      <c r="CK7" s="75">
        <v>185.47</v>
      </c>
      <c r="CL7" s="75">
        <v>218.56</v>
      </c>
      <c r="CM7" s="75">
        <v>37.21</v>
      </c>
      <c r="CN7" s="75">
        <v>39.15</v>
      </c>
      <c r="CO7" s="75">
        <v>34.270000000000003</v>
      </c>
      <c r="CP7" s="75">
        <v>32.36</v>
      </c>
      <c r="CQ7" s="75">
        <v>30.41</v>
      </c>
      <c r="CR7" s="75">
        <v>39.25</v>
      </c>
      <c r="CS7" s="75">
        <v>43.18</v>
      </c>
      <c r="CT7" s="75">
        <v>42.38</v>
      </c>
      <c r="CU7" s="75">
        <v>46.17</v>
      </c>
      <c r="CV7" s="75">
        <v>45.68</v>
      </c>
      <c r="CW7" s="75">
        <v>42.86</v>
      </c>
      <c r="CX7" s="75">
        <v>93.86</v>
      </c>
      <c r="CY7" s="75">
        <v>94.54</v>
      </c>
      <c r="CZ7" s="75">
        <v>95.09</v>
      </c>
      <c r="DA7" s="75">
        <v>95.6</v>
      </c>
      <c r="DB7" s="75">
        <v>95.69</v>
      </c>
      <c r="DC7" s="75">
        <v>86.43</v>
      </c>
      <c r="DD7" s="75">
        <v>86.43</v>
      </c>
      <c r="DE7" s="75">
        <v>87.01</v>
      </c>
      <c r="DF7" s="75">
        <v>87.84</v>
      </c>
      <c r="DG7" s="75">
        <v>87.96</v>
      </c>
      <c r="DH7" s="75">
        <v>84.2</v>
      </c>
      <c r="DI7" s="75">
        <v>29.32</v>
      </c>
      <c r="DJ7" s="75">
        <v>32.159999999999997</v>
      </c>
      <c r="DK7" s="75">
        <v>34.770000000000003</v>
      </c>
      <c r="DL7" s="75">
        <v>37.270000000000003</v>
      </c>
      <c r="DM7" s="75">
        <v>40.06</v>
      </c>
      <c r="DN7" s="75">
        <v>25.07</v>
      </c>
      <c r="DO7" s="75">
        <v>28.48</v>
      </c>
      <c r="DP7" s="75">
        <v>28.59</v>
      </c>
      <c r="DQ7" s="75">
        <v>26.56</v>
      </c>
      <c r="DR7" s="75">
        <v>27.82</v>
      </c>
      <c r="DS7" s="75">
        <v>25.37</v>
      </c>
      <c r="DT7" s="75">
        <v>0</v>
      </c>
      <c r="DU7" s="75">
        <v>0</v>
      </c>
      <c r="DV7" s="75">
        <v>0</v>
      </c>
      <c r="DW7" s="75">
        <v>0</v>
      </c>
      <c r="DX7" s="75">
        <v>0</v>
      </c>
      <c r="DY7" s="75">
        <v>0</v>
      </c>
      <c r="DZ7" s="75">
        <v>0</v>
      </c>
      <c r="EA7" s="75">
        <v>0</v>
      </c>
      <c r="EB7" s="75">
        <v>0</v>
      </c>
      <c r="EC7" s="75">
        <v>0</v>
      </c>
      <c r="ED7" s="75">
        <v>6.2</v>
      </c>
      <c r="EE7" s="75">
        <v>6.e-002</v>
      </c>
      <c r="EF7" s="75">
        <v>0</v>
      </c>
      <c r="EG7" s="75">
        <v>0</v>
      </c>
      <c r="EH7" s="75">
        <v>0</v>
      </c>
      <c r="EI7" s="75">
        <v>0</v>
      </c>
      <c r="EJ7" s="75">
        <v>8.e-002</v>
      </c>
      <c r="EK7" s="75">
        <v>4.e-002</v>
      </c>
      <c r="EL7" s="75">
        <v>0.15</v>
      </c>
      <c r="EM7" s="75">
        <v>6.e-002</v>
      </c>
      <c r="EN7" s="75">
        <v>4.e-002</v>
      </c>
      <c r="EO7" s="75">
        <v>0.28000000000000003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104</v>
      </c>
      <c r="C9" s="61" t="s">
        <v>105</v>
      </c>
      <c r="D9" s="61" t="s">
        <v>106</v>
      </c>
      <c r="E9" s="61" t="s">
        <v>107</v>
      </c>
      <c r="F9" s="61" t="s">
        <v>108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33</v>
      </c>
      <c r="B10" s="67">
        <f>DATEVALUE($B7+12-B11&amp;"/1/"&amp;B12)</f>
        <v>46388</v>
      </c>
      <c r="C10" s="67">
        <f>DATEVALUE($B7+12-C11&amp;"/1/"&amp;C12)</f>
        <v>46753</v>
      </c>
      <c r="D10" s="67">
        <f>DATEVALUE($B7+12-D11&amp;"/1/"&amp;D12)</f>
        <v>47119</v>
      </c>
      <c r="E10" s="67">
        <f>DATEVALUE($B7+12-E11&amp;"/1/"&amp;E12)</f>
        <v>47484</v>
      </c>
      <c r="F10" s="68">
        <f>DATEVALUE($B7+12-F11&amp;"/1/"&amp;F12)</f>
        <v>47849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8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8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101167</cp:lastModifiedBy>
  <dcterms:created xsi:type="dcterms:W3CDTF">2020-12-04T02:32:27Z</dcterms:created>
  <dcterms:modified xsi:type="dcterms:W3CDTF">2021-01-18T11:27:18Z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2021-01-18T11:27:18Z</vt:filetime>
  </property>
</Properties>
</file>