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euHau/Uf1fuCXJM9tbz92cNHgYjZnJd7/bhyLkr3Fg1Lr1/O2ifRQBzXqCyifo2VZ7VPfp1WA75FMgl2OP1hQ==" workbookSaltValue="GXnAo3NUc1PH07yhM0DO4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<sst xmlns="http://schemas.openxmlformats.org/spreadsheetml/2006/main" xmlns:r="http://schemas.openxmlformats.org/officeDocument/2006/relationships" count="115" uniqueCount="115">
  <si>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</si>
  <si>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</si>
  <si>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</si>
  <si>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</si>
  <si>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</si>
  <si>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</si>
  <si>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</si>
  <si>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</si>
  <si>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</si>
  <si>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</si>
  <si>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</si>
  <si>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</si>
  <si>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</si>
  <si>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</si>
  <si>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</si>
  <si>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</si>
  <si>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</si>
  <si>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</si>
  <si>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</si>
  <si>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</si>
  <si>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</si>
  <si>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</si>
  <si>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</si>
  <si>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</si>
  <si>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</si>
  <si>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</si>
  <si>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</si>
  <si>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</si>
  <si>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</si>
  <si>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</si>
  <si>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</si>
  <si>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</si>
  <si>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</si>
  <si>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</si>
  <si>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</si>
  <si>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</si>
  <si>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</si>
  <si>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</si>
  <si>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</si>
  <si>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</si>
  <si>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</si>
  <si>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</si>
  <si>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</si>
  <si>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</si>
  <si>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</si>
  <si>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</si>
  <si>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</si>
  <si>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</si>
  <si>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</si>
  <si>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</si>
  <si>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</si>
  <si>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</si>
  <si>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</si>
  <si>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</si>
  <si>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</si>
  <si>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</si>
  <si>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</si>
  <si>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</si>
  <si>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</si>
  <si>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</si>
  <si>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</si>
  <si>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</si>
  <si>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</si>
  <si>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</si>
  <si>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</si>
  <si>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</si>
  <si>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</si>
  <si>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</si>
  <si>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</si>
  <si>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</si>
  <si>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</si>
  <si>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・集落が散在し、小規模な処理区設定となっており、施設（設備）が多数存在している。
・有形固定資産減価償却率は、整備が完了し、区域拡張に係る大きな投資はないため、償却が進んでいくことによる逓増傾向にある。
・管渠は、老朽化による更新の時期となっていないが、中越大震災や豪雪地の特性による損傷が一部で見られ、引き続き箇所の特定とその対応が必要となっている。
・管渠改善率は、施設の統廃合による接続管の布設以外では更新等行っていないことが反映している。</t>
    <rPh sb="80" eb="82">
      <t>ショウキャク</t>
    </rPh>
    <rPh sb="83" eb="84">
      <t>スス</t>
    </rPh>
    <rPh sb="93" eb="95">
      <t>テイゾウ</t>
    </rPh>
    <rPh sb="95" eb="97">
      <t>ケイコウ</t>
    </rPh>
    <rPh sb="152" eb="153">
      <t>ヒ</t>
    </rPh>
    <rPh sb="154" eb="155">
      <t>ツヅ</t>
    </rPh>
    <rPh sb="200" eb="202">
      <t>イガイ</t>
    </rPh>
    <rPh sb="204" eb="206">
      <t>コウシン</t>
    </rPh>
    <rPh sb="207" eb="208">
      <t>オコナ</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</si>
  <si>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</si>
  <si>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</si>
  <si>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</si>
  <si>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</si>
  <si>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</si>
  <si>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</si>
  <si>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</si>
  <si>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</si>
  <si>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</si>
  <si>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</si>
  <si>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</si>
  <si>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</si>
  <si>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</si>
  <si>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</si>
  <si>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</si>
  <si>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</si>
  <si>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</si>
  <si>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</si>
  <si>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</si>
  <si>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</si>
  <si>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</si>
  <si>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</si>
  <si>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</si>
  <si>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</si>
  <si>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新潟県　魚沼市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</si>
  <si>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</si>
  <si>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</si>
  <si>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</si>
  <si>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</si>
  <si>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</si>
  <si>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</si>
  <si>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</si>
  <si>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</si>
  <si>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</si>
  <si>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</si>
  <si>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</si>
  <si>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</si>
  <si>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</si>
  <si>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</si>
  <si>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</si>
  <si>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</si>
  <si>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・整備は完了しており、事業は施設設備の維持管理が主な業務となっている。
・事業に要する費用は、使用料収入や一般会計からの繰入金（企業債償還の交付税措置等）等で賄われており、概ね健全な経営状況といえる。水洗化率が100％に近く新たな接続が見込めないため、今後は人口減少や節水志向等の影響を直に受け、使用料収入の減少が見込まれる。
・山間地という地域性から処理施設が多数存在しているが使用料単価は高い水準にあるため、今後は単なる施設更新ではなく公共への接続も含め、統廃合やダウンサイジングを加速させる方向である。
・平成28年度に策定した「魚沼市下水道事業経営戦略」の進捗管理や計画見直しを行いながら、経営の質と効率化を高め、市民サービスの安定的な継続が図られるよう運営するものとする。</t>
    <rPh sb="136" eb="138">
      <t>シコウ</t>
    </rPh>
    <rPh sb="206" eb="208">
      <t>コンゴ</t>
    </rPh>
    <rPh sb="209" eb="210">
      <t>タン</t>
    </rPh>
    <rPh sb="212" eb="214">
      <t>シセツ</t>
    </rPh>
    <rPh sb="220" eb="222">
      <t>コウキョウ</t>
    </rPh>
    <rPh sb="224" eb="226">
      <t>セツゾク</t>
    </rPh>
    <rPh sb="227" eb="228">
      <t>フク</t>
    </rPh>
    <rPh sb="230" eb="233">
      <t>トウハイゴウ</t>
    </rPh>
    <rPh sb="243" eb="245">
      <t>カソク</t>
    </rPh>
    <rPh sb="248" eb="250">
      <t>ホウコウ</t>
    </rPh>
    <phoneticPr fontId="1"/>
  </si>
  <si>
    <t>・経常収支比率は、令和2年度に増加しているが、これは、企業会計基準委員会が公表した「収益認識に関する会計基準の適用指針」に基づき、収益計上する月を検針月の翌月から当月に改めたため、令和2年度に限り料金収入や給水量が例年と比べ1ヶ月分多く計上され、13ヶ月分となっているためのもの。なお、12ヶ月の経常収益に換算すると98.79％となり、例年と同水準を維持している。
・流動比率は、平成26年度の会計制度改正により流動負債に企業債償還費を計上することとなったため、多くなっているが、交付税措置される企業債が含まれることや、企業債残高が年々減少していることから、直ちに健全性が損なわれているとはいえない。
・企業債残高対事業規模比率は、過去の整備に係る企業債残高が大きいため、単年度収益に対する企業債残高が大きくなっているが、類似団体との比較では企業債残高が低いことを示している。
・経費回収率は、経費が使用料を上回っており、処理費用を回収できていないが、概ね95％程度を維持しており、類似団体との比較でも高い状況である。
・汚水処理原価は、整備が完了し接続率も高率となっており、経年で平均的である。現在は類似団体平均を下回っているが、一般会計負担金の減少に伴い、処理原価の上昇が見込まれる。
・施設利用率は、施設の統廃合等により計画処理能力が減少する一方、処理水量は人口減少等による影響があるものの、減少幅は小さいため、利用率が比較的高い水準となっている。</t>
    <rPh sb="426" eb="427">
      <t>オオム</t>
    </rPh>
    <rPh sb="431" eb="433">
      <t>テイド</t>
    </rPh>
    <rPh sb="434" eb="436">
      <t>イジ</t>
    </rPh>
    <rPh sb="498" eb="500">
      <t>ゲンザイ</t>
    </rPh>
    <rPh sb="508" eb="510">
      <t>シタマワ</t>
    </rPh>
    <rPh sb="613" eb="616">
      <t>ヒカクテキ</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</si>
</sst>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5"/>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5.e-002</c:v>
                </c:pt>
                <c:pt idx="1">
                  <c:v>0.44</c:v>
                </c:pt>
                <c:pt idx="2">
                  <c:v>4.e-002</c:v>
                </c:pt>
                <c:pt idx="3">
                  <c:v>2.e-002</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70.349999999999994</c:v>
                </c:pt>
                <c:pt idx="1">
                  <c:v>68.39</c:v>
                </c:pt>
                <c:pt idx="2">
                  <c:v>66.010000000000005</c:v>
                </c:pt>
                <c:pt idx="3">
                  <c:v>65.02</c:v>
                </c:pt>
                <c:pt idx="4">
                  <c:v>70.53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56</c:v>
                </c:pt>
                <c:pt idx="1">
                  <c:v>56.01</c:v>
                </c:pt>
                <c:pt idx="2">
                  <c:v>56.72</c:v>
                </c:pt>
                <c:pt idx="3">
                  <c:v>54.06</c:v>
                </c:pt>
                <c:pt idx="4">
                  <c:v>55.26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97.56</c:v>
                </c:pt>
                <c:pt idx="1">
                  <c:v>97.76</c:v>
                </c:pt>
                <c:pt idx="2">
                  <c:v>97.89</c:v>
                </c:pt>
                <c:pt idx="3">
                  <c:v>97.93</c:v>
                </c:pt>
                <c:pt idx="4">
                  <c:v>98.1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89.51</c:v>
                </c:pt>
                <c:pt idx="1">
                  <c:v>89.77</c:v>
                </c:pt>
                <c:pt idx="2">
                  <c:v>90.04</c:v>
                </c:pt>
                <c:pt idx="3">
                  <c:v>90.11</c:v>
                </c:pt>
                <c:pt idx="4">
                  <c:v>90.52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102.73</c:v>
                </c:pt>
                <c:pt idx="1">
                  <c:v>100.01</c:v>
                </c:pt>
                <c:pt idx="2">
                  <c:v>100.25</c:v>
                </c:pt>
                <c:pt idx="3">
                  <c:v>99.04</c:v>
                </c:pt>
                <c:pt idx="4">
                  <c:v>100.81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97.34</c:v>
                </c:pt>
                <c:pt idx="1">
                  <c:v>100.99</c:v>
                </c:pt>
                <c:pt idx="2">
                  <c:v>101.27</c:v>
                </c:pt>
                <c:pt idx="3">
                  <c:v>101.91</c:v>
                </c:pt>
                <c:pt idx="4">
                  <c:v>103.09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35.39</c:v>
                </c:pt>
                <c:pt idx="1">
                  <c:v>38.03</c:v>
                </c:pt>
                <c:pt idx="2">
                  <c:v>40.22</c:v>
                </c:pt>
                <c:pt idx="3">
                  <c:v>42.49</c:v>
                </c:pt>
                <c:pt idx="4">
                  <c:v>44.75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21.33</c:v>
                </c:pt>
                <c:pt idx="1">
                  <c:v>22.69</c:v>
                </c:pt>
                <c:pt idx="2">
                  <c:v>24.32</c:v>
                </c:pt>
                <c:pt idx="3">
                  <c:v>28.19</c:v>
                </c:pt>
                <c:pt idx="4">
                  <c:v>24.8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148.37</c:v>
                </c:pt>
                <c:pt idx="1">
                  <c:v>149.02000000000001</c:v>
                </c:pt>
                <c:pt idx="2">
                  <c:v>137.09</c:v>
                </c:pt>
                <c:pt idx="3">
                  <c:v>127.98</c:v>
                </c:pt>
                <c:pt idx="4">
                  <c:v>101.24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111.17</c:v>
                </c:pt>
                <c:pt idx="1">
                  <c:v>91.25</c:v>
                </c:pt>
                <c:pt idx="2">
                  <c:v>100.02</c:v>
                </c:pt>
                <c:pt idx="3">
                  <c:v>105.51</c:v>
                </c:pt>
                <c:pt idx="4">
                  <c:v>109.72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40.78</c:v>
                </c:pt>
                <c:pt idx="1">
                  <c:v>38.119999999999997</c:v>
                </c:pt>
                <c:pt idx="2">
                  <c:v>43.5</c:v>
                </c:pt>
                <c:pt idx="3">
                  <c:v>44.14</c:v>
                </c:pt>
                <c:pt idx="4">
                  <c:v>37.24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432.89</c:v>
                </c:pt>
                <c:pt idx="1">
                  <c:v>420.58</c:v>
                </c:pt>
                <c:pt idx="2">
                  <c:v>385.24</c:v>
                </c:pt>
                <c:pt idx="3">
                  <c:v>366.54</c:v>
                </c:pt>
                <c:pt idx="4">
                  <c:v>318.14999999999998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685.34</c:v>
                </c:pt>
                <c:pt idx="1">
                  <c:v>684.74</c:v>
                </c:pt>
                <c:pt idx="2">
                  <c:v>654.91999999999996</c:v>
                </c:pt>
                <c:pt idx="3">
                  <c:v>654.71</c:v>
                </c:pt>
                <c:pt idx="4">
                  <c:v>783.8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108.96</c:v>
                </c:pt>
                <c:pt idx="1">
                  <c:v>96.73</c:v>
                </c:pt>
                <c:pt idx="2">
                  <c:v>95.33</c:v>
                </c:pt>
                <c:pt idx="3">
                  <c:v>94.35</c:v>
                </c:pt>
                <c:pt idx="4">
                  <c:v>93.66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59.83</c:v>
                </c:pt>
                <c:pt idx="1">
                  <c:v>65.33</c:v>
                </c:pt>
                <c:pt idx="2">
                  <c:v>65.39</c:v>
                </c:pt>
                <c:pt idx="3">
                  <c:v>65.37</c:v>
                </c:pt>
                <c:pt idx="4">
                  <c:v>68.11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180.49</c:v>
                </c:pt>
                <c:pt idx="1">
                  <c:v>203.48</c:v>
                </c:pt>
                <c:pt idx="2">
                  <c:v>206.29</c:v>
                </c:pt>
                <c:pt idx="3">
                  <c:v>209.39</c:v>
                </c:pt>
                <c:pt idx="4">
                  <c:v>198.23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246.66</c:v>
                </c:pt>
                <c:pt idx="1">
                  <c:v>227.43</c:v>
                </c:pt>
                <c:pt idx="2">
                  <c:v>230.88</c:v>
                </c:pt>
                <c:pt idx="3">
                  <c:v>228.99</c:v>
                </c:pt>
                <c:pt idx="4">
                  <c:v>222.41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【121.19】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【32.80】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【832.52】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【54.84】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【253.04】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【60.94】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【22.21】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【0.16】</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T1"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新潟県　魚沼市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16</v>
      </c>
      <c r="AM7" s="5"/>
      <c r="AN7" s="5"/>
      <c r="AO7" s="5"/>
      <c r="AP7" s="5"/>
      <c r="AQ7" s="5"/>
      <c r="AR7" s="5"/>
      <c r="AS7" s="5"/>
      <c r="AT7" s="5" t="s">
        <v>8</v>
      </c>
      <c r="AU7" s="5"/>
      <c r="AV7" s="5"/>
      <c r="AW7" s="5"/>
      <c r="AX7" s="5"/>
      <c r="AY7" s="5"/>
      <c r="AZ7" s="5"/>
      <c r="BA7" s="5"/>
      <c r="BB7" s="5" t="s">
        <v>17</v>
      </c>
      <c r="BC7" s="5"/>
      <c r="BD7" s="5"/>
      <c r="BE7" s="5"/>
      <c r="BF7" s="5"/>
      <c r="BG7" s="5"/>
      <c r="BH7" s="5"/>
      <c r="BI7" s="5"/>
      <c r="BJ7" s="3"/>
      <c r="BK7" s="3"/>
      <c r="BL7" s="27" t="s">
        <v>18</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1" t="str">
        <f>データ!$M$6</f>
        <v>非設置</v>
      </c>
      <c r="AE8" s="21"/>
      <c r="AF8" s="21"/>
      <c r="AG8" s="21"/>
      <c r="AH8" s="21"/>
      <c r="AI8" s="21"/>
      <c r="AJ8" s="21"/>
      <c r="AK8" s="3"/>
      <c r="AL8" s="22">
        <f>データ!S6</f>
        <v>35164</v>
      </c>
      <c r="AM8" s="22"/>
      <c r="AN8" s="22"/>
      <c r="AO8" s="22"/>
      <c r="AP8" s="22"/>
      <c r="AQ8" s="22"/>
      <c r="AR8" s="22"/>
      <c r="AS8" s="22"/>
      <c r="AT8" s="7">
        <f>データ!T6</f>
        <v>946.76</v>
      </c>
      <c r="AU8" s="7"/>
      <c r="AV8" s="7"/>
      <c r="AW8" s="7"/>
      <c r="AX8" s="7"/>
      <c r="AY8" s="7"/>
      <c r="AZ8" s="7"/>
      <c r="BA8" s="7"/>
      <c r="BB8" s="7">
        <f>データ!U6</f>
        <v>37.14</v>
      </c>
      <c r="BC8" s="7"/>
      <c r="BD8" s="7"/>
      <c r="BE8" s="7"/>
      <c r="BF8" s="7"/>
      <c r="BG8" s="7"/>
      <c r="BH8" s="7"/>
      <c r="BI8" s="7"/>
      <c r="BJ8" s="3"/>
      <c r="BK8" s="3"/>
      <c r="BL8" s="28" t="s">
        <v>13</v>
      </c>
      <c r="BM8" s="40"/>
      <c r="BN8" s="49" t="s">
        <v>20</v>
      </c>
      <c r="BO8" s="52"/>
      <c r="BP8" s="52"/>
      <c r="BQ8" s="52"/>
      <c r="BR8" s="52"/>
      <c r="BS8" s="52"/>
      <c r="BT8" s="52"/>
      <c r="BU8" s="52"/>
      <c r="BV8" s="52"/>
      <c r="BW8" s="52"/>
      <c r="BX8" s="52"/>
      <c r="BY8" s="56"/>
    </row>
    <row r="9" spans="1:78" ht="18.75" customHeight="1">
      <c r="A9" s="2"/>
      <c r="B9" s="5" t="s">
        <v>21</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22</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9" t="s">
        <v>34</v>
      </c>
      <c r="BM9" s="41"/>
      <c r="BN9" s="50" t="s">
        <v>35</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84.73</v>
      </c>
      <c r="J10" s="7"/>
      <c r="K10" s="7"/>
      <c r="L10" s="7"/>
      <c r="M10" s="7"/>
      <c r="N10" s="7"/>
      <c r="O10" s="7"/>
      <c r="P10" s="7">
        <f>データ!P6</f>
        <v>17.649999999999999</v>
      </c>
      <c r="Q10" s="7"/>
      <c r="R10" s="7"/>
      <c r="S10" s="7"/>
      <c r="T10" s="7"/>
      <c r="U10" s="7"/>
      <c r="V10" s="7"/>
      <c r="W10" s="7">
        <f>データ!Q6</f>
        <v>66.760000000000005</v>
      </c>
      <c r="X10" s="7"/>
      <c r="Y10" s="7"/>
      <c r="Z10" s="7"/>
      <c r="AA10" s="7"/>
      <c r="AB10" s="7"/>
      <c r="AC10" s="7"/>
      <c r="AD10" s="22">
        <f>データ!R6</f>
        <v>4114</v>
      </c>
      <c r="AE10" s="22"/>
      <c r="AF10" s="22"/>
      <c r="AG10" s="22"/>
      <c r="AH10" s="22"/>
      <c r="AI10" s="22"/>
      <c r="AJ10" s="22"/>
      <c r="AK10" s="2"/>
      <c r="AL10" s="22">
        <f>データ!V6</f>
        <v>6160</v>
      </c>
      <c r="AM10" s="22"/>
      <c r="AN10" s="22"/>
      <c r="AO10" s="22"/>
      <c r="AP10" s="22"/>
      <c r="AQ10" s="22"/>
      <c r="AR10" s="22"/>
      <c r="AS10" s="22"/>
      <c r="AT10" s="7">
        <f>データ!W6</f>
        <v>4.29</v>
      </c>
      <c r="AU10" s="7"/>
      <c r="AV10" s="7"/>
      <c r="AW10" s="7"/>
      <c r="AX10" s="7"/>
      <c r="AY10" s="7"/>
      <c r="AZ10" s="7"/>
      <c r="BA10" s="7"/>
      <c r="BB10" s="7">
        <f>データ!X6</f>
        <v>1435.9</v>
      </c>
      <c r="BC10" s="7"/>
      <c r="BD10" s="7"/>
      <c r="BE10" s="7"/>
      <c r="BF10" s="7"/>
      <c r="BG10" s="7"/>
      <c r="BH10" s="7"/>
      <c r="BI10" s="7"/>
      <c r="BJ10" s="2"/>
      <c r="BK10" s="2"/>
      <c r="BL10" s="30" t="s">
        <v>37</v>
      </c>
      <c r="BM10" s="42"/>
      <c r="BN10" s="51" t="s">
        <v>38</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71</v>
      </c>
      <c r="BM47" s="45"/>
      <c r="BN47" s="45"/>
      <c r="BO47" s="45"/>
      <c r="BP47" s="45"/>
      <c r="BQ47" s="45"/>
      <c r="BR47" s="45"/>
      <c r="BS47" s="45"/>
      <c r="BT47" s="45"/>
      <c r="BU47" s="45"/>
      <c r="BV47" s="45"/>
      <c r="BW47" s="45"/>
      <c r="BX47" s="45"/>
      <c r="BY47" s="45"/>
      <c r="BZ47" s="61"/>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5"/>
      <c r="BN48" s="45"/>
      <c r="BO48" s="45"/>
      <c r="BP48" s="45"/>
      <c r="BQ48" s="45"/>
      <c r="BR48" s="45"/>
      <c r="BS48" s="45"/>
      <c r="BT48" s="45"/>
      <c r="BU48" s="45"/>
      <c r="BV48" s="45"/>
      <c r="BW48" s="45"/>
      <c r="BX48" s="45"/>
      <c r="BY48" s="45"/>
      <c r="BZ48" s="61"/>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5"/>
      <c r="BN49" s="45"/>
      <c r="BO49" s="45"/>
      <c r="BP49" s="45"/>
      <c r="BQ49" s="45"/>
      <c r="BR49" s="45"/>
      <c r="BS49" s="45"/>
      <c r="BT49" s="45"/>
      <c r="BU49" s="45"/>
      <c r="BV49" s="45"/>
      <c r="BW49" s="45"/>
      <c r="BX49" s="45"/>
      <c r="BY49" s="45"/>
      <c r="BZ49" s="61"/>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5"/>
      <c r="BN50" s="45"/>
      <c r="BO50" s="45"/>
      <c r="BP50" s="45"/>
      <c r="BQ50" s="45"/>
      <c r="BR50" s="45"/>
      <c r="BS50" s="45"/>
      <c r="BT50" s="45"/>
      <c r="BU50" s="45"/>
      <c r="BV50" s="45"/>
      <c r="BW50" s="45"/>
      <c r="BX50" s="45"/>
      <c r="BY50" s="45"/>
      <c r="BZ50" s="61"/>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5"/>
      <c r="BN51" s="45"/>
      <c r="BO51" s="45"/>
      <c r="BP51" s="45"/>
      <c r="BQ51" s="45"/>
      <c r="BR51" s="45"/>
      <c r="BS51" s="45"/>
      <c r="BT51" s="45"/>
      <c r="BU51" s="45"/>
      <c r="BV51" s="45"/>
      <c r="BW51" s="45"/>
      <c r="BX51" s="45"/>
      <c r="BY51" s="45"/>
      <c r="BZ51" s="61"/>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5"/>
      <c r="BN52" s="45"/>
      <c r="BO52" s="45"/>
      <c r="BP52" s="45"/>
      <c r="BQ52" s="45"/>
      <c r="BR52" s="45"/>
      <c r="BS52" s="45"/>
      <c r="BT52" s="45"/>
      <c r="BU52" s="45"/>
      <c r="BV52" s="45"/>
      <c r="BW52" s="45"/>
      <c r="BX52" s="45"/>
      <c r="BY52" s="45"/>
      <c r="BZ52" s="61"/>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5"/>
      <c r="BN53" s="45"/>
      <c r="BO53" s="45"/>
      <c r="BP53" s="45"/>
      <c r="BQ53" s="45"/>
      <c r="BR53" s="45"/>
      <c r="BS53" s="45"/>
      <c r="BT53" s="45"/>
      <c r="BU53" s="45"/>
      <c r="BV53" s="45"/>
      <c r="BW53" s="45"/>
      <c r="BX53" s="45"/>
      <c r="BY53" s="45"/>
      <c r="BZ53" s="61"/>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5"/>
      <c r="BN54" s="45"/>
      <c r="BO54" s="45"/>
      <c r="BP54" s="45"/>
      <c r="BQ54" s="45"/>
      <c r="BR54" s="45"/>
      <c r="BS54" s="45"/>
      <c r="BT54" s="45"/>
      <c r="BU54" s="45"/>
      <c r="BV54" s="45"/>
      <c r="BW54" s="45"/>
      <c r="BX54" s="45"/>
      <c r="BY54" s="45"/>
      <c r="BZ54" s="61"/>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5"/>
      <c r="BN55" s="45"/>
      <c r="BO55" s="45"/>
      <c r="BP55" s="45"/>
      <c r="BQ55" s="45"/>
      <c r="BR55" s="45"/>
      <c r="BS55" s="45"/>
      <c r="BT55" s="45"/>
      <c r="BU55" s="45"/>
      <c r="BV55" s="45"/>
      <c r="BW55" s="45"/>
      <c r="BX55" s="45"/>
      <c r="BY55" s="45"/>
      <c r="BZ55" s="61"/>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5"/>
      <c r="BN56" s="45"/>
      <c r="BO56" s="45"/>
      <c r="BP56" s="45"/>
      <c r="BQ56" s="45"/>
      <c r="BR56" s="45"/>
      <c r="BS56" s="45"/>
      <c r="BT56" s="45"/>
      <c r="BU56" s="45"/>
      <c r="BV56" s="45"/>
      <c r="BW56" s="45"/>
      <c r="BX56" s="45"/>
      <c r="BY56" s="45"/>
      <c r="BZ56" s="61"/>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5"/>
      <c r="BN57" s="45"/>
      <c r="BO57" s="45"/>
      <c r="BP57" s="45"/>
      <c r="BQ57" s="45"/>
      <c r="BR57" s="45"/>
      <c r="BS57" s="45"/>
      <c r="BT57" s="45"/>
      <c r="BU57" s="45"/>
      <c r="BV57" s="45"/>
      <c r="BW57" s="45"/>
      <c r="BX57" s="45"/>
      <c r="BY57" s="45"/>
      <c r="BZ57" s="61"/>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5"/>
      <c r="BN58" s="45"/>
      <c r="BO58" s="45"/>
      <c r="BP58" s="45"/>
      <c r="BQ58" s="45"/>
      <c r="BR58" s="45"/>
      <c r="BS58" s="45"/>
      <c r="BT58" s="45"/>
      <c r="BU58" s="45"/>
      <c r="BV58" s="45"/>
      <c r="BW58" s="45"/>
      <c r="BX58" s="45"/>
      <c r="BY58" s="45"/>
      <c r="BZ58" s="61"/>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5"/>
      <c r="BN59" s="45"/>
      <c r="BO59" s="45"/>
      <c r="BP59" s="45"/>
      <c r="BQ59" s="45"/>
      <c r="BR59" s="45"/>
      <c r="BS59" s="45"/>
      <c r="BT59" s="45"/>
      <c r="BU59" s="45"/>
      <c r="BV59" s="45"/>
      <c r="BW59" s="45"/>
      <c r="BX59" s="45"/>
      <c r="BY59" s="45"/>
      <c r="BZ59" s="61"/>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5"/>
      <c r="BN60" s="45"/>
      <c r="BO60" s="45"/>
      <c r="BP60" s="45"/>
      <c r="BQ60" s="45"/>
      <c r="BR60" s="45"/>
      <c r="BS60" s="45"/>
      <c r="BT60" s="45"/>
      <c r="BU60" s="45"/>
      <c r="BV60" s="45"/>
      <c r="BW60" s="45"/>
      <c r="BX60" s="45"/>
      <c r="BY60" s="45"/>
      <c r="BZ60" s="61"/>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5"/>
      <c r="BN61" s="45"/>
      <c r="BO61" s="45"/>
      <c r="BP61" s="45"/>
      <c r="BQ61" s="45"/>
      <c r="BR61" s="45"/>
      <c r="BS61" s="45"/>
      <c r="BT61" s="45"/>
      <c r="BU61" s="45"/>
      <c r="BV61" s="45"/>
      <c r="BW61" s="45"/>
      <c r="BX61" s="45"/>
      <c r="BY61" s="45"/>
      <c r="BZ61" s="61"/>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5"/>
      <c r="BN62" s="45"/>
      <c r="BO62" s="45"/>
      <c r="BP62" s="45"/>
      <c r="BQ62" s="45"/>
      <c r="BR62" s="45"/>
      <c r="BS62" s="45"/>
      <c r="BT62" s="45"/>
      <c r="BU62" s="45"/>
      <c r="BV62" s="45"/>
      <c r="BW62" s="45"/>
      <c r="BX62" s="45"/>
      <c r="BY62" s="45"/>
      <c r="BZ62" s="61"/>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6"/>
      <c r="BN63" s="46"/>
      <c r="BO63" s="46"/>
      <c r="BP63" s="46"/>
      <c r="BQ63" s="46"/>
      <c r="BR63" s="46"/>
      <c r="BS63" s="46"/>
      <c r="BT63" s="46"/>
      <c r="BU63" s="46"/>
      <c r="BV63" s="46"/>
      <c r="BW63" s="46"/>
      <c r="BX63" s="46"/>
      <c r="BY63" s="46"/>
      <c r="BZ63" s="62"/>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113</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41</v>
      </c>
    </row>
    <row r="84" spans="1:78" hidden="1">
      <c r="B84" s="12" t="s">
        <v>42</v>
      </c>
      <c r="C84" s="12"/>
      <c r="D84" s="12"/>
      <c r="E84" s="12" t="s">
        <v>43</v>
      </c>
      <c r="F84" s="12" t="s">
        <v>45</v>
      </c>
      <c r="G84" s="12" t="s">
        <v>46</v>
      </c>
      <c r="H84" s="12" t="s">
        <v>0</v>
      </c>
      <c r="I84" s="12" t="s">
        <v>11</v>
      </c>
      <c r="J84" s="12" t="s">
        <v>47</v>
      </c>
      <c r="K84" s="12" t="s">
        <v>48</v>
      </c>
      <c r="L84" s="12" t="s">
        <v>32</v>
      </c>
      <c r="M84" s="12" t="s">
        <v>36</v>
      </c>
      <c r="N84" s="12" t="s">
        <v>49</v>
      </c>
      <c r="O84" s="12" t="s">
        <v>51</v>
      </c>
    </row>
    <row r="85" spans="1:78" hidden="1">
      <c r="B85" s="12"/>
      <c r="C85" s="12"/>
      <c r="D85" s="12"/>
      <c r="E85" s="12" t="str">
        <f>データ!AI6</f>
        <v>【104.99】</v>
      </c>
      <c r="F85" s="12" t="str">
        <f>データ!AT6</f>
        <v>【121.19】</v>
      </c>
      <c r="G85" s="12" t="str">
        <f>データ!BE6</f>
        <v>【32.80】</v>
      </c>
      <c r="H85" s="12" t="str">
        <f>データ!BP6</f>
        <v>【832.52】</v>
      </c>
      <c r="I85" s="12" t="str">
        <f>データ!CA6</f>
        <v>【60.94】</v>
      </c>
      <c r="J85" s="12" t="str">
        <f>データ!CL6</f>
        <v>【253.04】</v>
      </c>
      <c r="K85" s="12" t="str">
        <f>データ!CW6</f>
        <v>【54.84】</v>
      </c>
      <c r="L85" s="12" t="str">
        <f>データ!DH6</f>
        <v>【86.60】</v>
      </c>
      <c r="M85" s="12" t="str">
        <f>データ!DS6</f>
        <v>【22.21】</v>
      </c>
      <c r="N85" s="12" t="str">
        <f>データ!ED6</f>
        <v>【0.00】</v>
      </c>
      <c r="O85" s="12" t="str">
        <f>データ!EO6</f>
        <v>【0.16】</v>
      </c>
    </row>
  </sheetData>
  <sheetProtection algorithmName="SHA-512" hashValue="RHOt1HzuHq6Tp8OoXLikgxIbrbRNZ15cViMenYvp/+C1jAw5uyIzn/Rqt2jwDglbtC/Q0uio/J1kJyI1pVctgg==" saltValue="z4QApsqqdqdWQlBFK02hs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8">
      <c r="A2" s="66" t="s">
        <v>54</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19</v>
      </c>
      <c r="B3" s="68" t="s">
        <v>33</v>
      </c>
      <c r="C3" s="68" t="s">
        <v>56</v>
      </c>
      <c r="D3" s="68" t="s">
        <v>57</v>
      </c>
      <c r="E3" s="68" t="s">
        <v>6</v>
      </c>
      <c r="F3" s="68" t="s">
        <v>5</v>
      </c>
      <c r="G3" s="68" t="s">
        <v>25</v>
      </c>
      <c r="H3" s="75" t="s">
        <v>58</v>
      </c>
      <c r="I3" s="78"/>
      <c r="J3" s="78"/>
      <c r="K3" s="78"/>
      <c r="L3" s="78"/>
      <c r="M3" s="78"/>
      <c r="N3" s="78"/>
      <c r="O3" s="78"/>
      <c r="P3" s="78"/>
      <c r="Q3" s="78"/>
      <c r="R3" s="78"/>
      <c r="S3" s="78"/>
      <c r="T3" s="78"/>
      <c r="U3" s="78"/>
      <c r="V3" s="78"/>
      <c r="W3" s="78"/>
      <c r="X3" s="83"/>
      <c r="Y3" s="86" t="s">
        <v>52</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9</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c r="A4" s="66" t="s">
        <v>59</v>
      </c>
      <c r="B4" s="69"/>
      <c r="C4" s="69"/>
      <c r="D4" s="69"/>
      <c r="E4" s="69"/>
      <c r="F4" s="69"/>
      <c r="G4" s="69"/>
      <c r="H4" s="76"/>
      <c r="I4" s="79"/>
      <c r="J4" s="79"/>
      <c r="K4" s="79"/>
      <c r="L4" s="79"/>
      <c r="M4" s="79"/>
      <c r="N4" s="79"/>
      <c r="O4" s="79"/>
      <c r="P4" s="79"/>
      <c r="Q4" s="79"/>
      <c r="R4" s="79"/>
      <c r="S4" s="79"/>
      <c r="T4" s="79"/>
      <c r="U4" s="79"/>
      <c r="V4" s="79"/>
      <c r="W4" s="79"/>
      <c r="X4" s="84"/>
      <c r="Y4" s="87" t="s">
        <v>50</v>
      </c>
      <c r="Z4" s="87"/>
      <c r="AA4" s="87"/>
      <c r="AB4" s="87"/>
      <c r="AC4" s="87"/>
      <c r="AD4" s="87"/>
      <c r="AE4" s="87"/>
      <c r="AF4" s="87"/>
      <c r="AG4" s="87"/>
      <c r="AH4" s="87"/>
      <c r="AI4" s="87"/>
      <c r="AJ4" s="87" t="s">
        <v>44</v>
      </c>
      <c r="AK4" s="87"/>
      <c r="AL4" s="87"/>
      <c r="AM4" s="87"/>
      <c r="AN4" s="87"/>
      <c r="AO4" s="87"/>
      <c r="AP4" s="87"/>
      <c r="AQ4" s="87"/>
      <c r="AR4" s="87"/>
      <c r="AS4" s="87"/>
      <c r="AT4" s="87"/>
      <c r="AU4" s="87" t="s">
        <v>28</v>
      </c>
      <c r="AV4" s="87"/>
      <c r="AW4" s="87"/>
      <c r="AX4" s="87"/>
      <c r="AY4" s="87"/>
      <c r="AZ4" s="87"/>
      <c r="BA4" s="87"/>
      <c r="BB4" s="87"/>
      <c r="BC4" s="87"/>
      <c r="BD4" s="87"/>
      <c r="BE4" s="87"/>
      <c r="BF4" s="87" t="s">
        <v>60</v>
      </c>
      <c r="BG4" s="87"/>
      <c r="BH4" s="87"/>
      <c r="BI4" s="87"/>
      <c r="BJ4" s="87"/>
      <c r="BK4" s="87"/>
      <c r="BL4" s="87"/>
      <c r="BM4" s="87"/>
      <c r="BN4" s="87"/>
      <c r="BO4" s="87"/>
      <c r="BP4" s="87"/>
      <c r="BQ4" s="87" t="s">
        <v>15</v>
      </c>
      <c r="BR4" s="87"/>
      <c r="BS4" s="87"/>
      <c r="BT4" s="87"/>
      <c r="BU4" s="87"/>
      <c r="BV4" s="87"/>
      <c r="BW4" s="87"/>
      <c r="BX4" s="87"/>
      <c r="BY4" s="87"/>
      <c r="BZ4" s="87"/>
      <c r="CA4" s="87"/>
      <c r="CB4" s="87" t="s">
        <v>61</v>
      </c>
      <c r="CC4" s="87"/>
      <c r="CD4" s="87"/>
      <c r="CE4" s="87"/>
      <c r="CF4" s="87"/>
      <c r="CG4" s="87"/>
      <c r="CH4" s="87"/>
      <c r="CI4" s="87"/>
      <c r="CJ4" s="87"/>
      <c r="CK4" s="87"/>
      <c r="CL4" s="87"/>
      <c r="CM4" s="87" t="s">
        <v>63</v>
      </c>
      <c r="CN4" s="87"/>
      <c r="CO4" s="87"/>
      <c r="CP4" s="87"/>
      <c r="CQ4" s="87"/>
      <c r="CR4" s="87"/>
      <c r="CS4" s="87"/>
      <c r="CT4" s="87"/>
      <c r="CU4" s="87"/>
      <c r="CV4" s="87"/>
      <c r="CW4" s="87"/>
      <c r="CX4" s="87" t="s">
        <v>64</v>
      </c>
      <c r="CY4" s="87"/>
      <c r="CZ4" s="87"/>
      <c r="DA4" s="87"/>
      <c r="DB4" s="87"/>
      <c r="DC4" s="87"/>
      <c r="DD4" s="87"/>
      <c r="DE4" s="87"/>
      <c r="DF4" s="87"/>
      <c r="DG4" s="87"/>
      <c r="DH4" s="87"/>
      <c r="DI4" s="87" t="s">
        <v>65</v>
      </c>
      <c r="DJ4" s="87"/>
      <c r="DK4" s="87"/>
      <c r="DL4" s="87"/>
      <c r="DM4" s="87"/>
      <c r="DN4" s="87"/>
      <c r="DO4" s="87"/>
      <c r="DP4" s="87"/>
      <c r="DQ4" s="87"/>
      <c r="DR4" s="87"/>
      <c r="DS4" s="87"/>
      <c r="DT4" s="87" t="s">
        <v>66</v>
      </c>
      <c r="DU4" s="87"/>
      <c r="DV4" s="87"/>
      <c r="DW4" s="87"/>
      <c r="DX4" s="87"/>
      <c r="DY4" s="87"/>
      <c r="DZ4" s="87"/>
      <c r="EA4" s="87"/>
      <c r="EB4" s="87"/>
      <c r="EC4" s="87"/>
      <c r="ED4" s="87"/>
      <c r="EE4" s="87" t="s">
        <v>67</v>
      </c>
      <c r="EF4" s="87"/>
      <c r="EG4" s="87"/>
      <c r="EH4" s="87"/>
      <c r="EI4" s="87"/>
      <c r="EJ4" s="87"/>
      <c r="EK4" s="87"/>
      <c r="EL4" s="87"/>
      <c r="EM4" s="87"/>
      <c r="EN4" s="87"/>
      <c r="EO4" s="87"/>
    </row>
    <row r="5" spans="1:148">
      <c r="A5" s="66" t="s">
        <v>68</v>
      </c>
      <c r="B5" s="70"/>
      <c r="C5" s="70"/>
      <c r="D5" s="70"/>
      <c r="E5" s="70"/>
      <c r="F5" s="70"/>
      <c r="G5" s="70"/>
      <c r="H5" s="77" t="s">
        <v>55</v>
      </c>
      <c r="I5" s="77" t="s">
        <v>69</v>
      </c>
      <c r="J5" s="77" t="s">
        <v>70</v>
      </c>
      <c r="K5" s="77" t="s">
        <v>72</v>
      </c>
      <c r="L5" s="77" t="s">
        <v>73</v>
      </c>
      <c r="M5" s="77" t="s">
        <v>7</v>
      </c>
      <c r="N5" s="77" t="s">
        <v>74</v>
      </c>
      <c r="O5" s="77" t="s">
        <v>75</v>
      </c>
      <c r="P5" s="77" t="s">
        <v>76</v>
      </c>
      <c r="Q5" s="77" t="s">
        <v>77</v>
      </c>
      <c r="R5" s="77" t="s">
        <v>78</v>
      </c>
      <c r="S5" s="77" t="s">
        <v>79</v>
      </c>
      <c r="T5" s="77" t="s">
        <v>80</v>
      </c>
      <c r="U5" s="77" t="s">
        <v>62</v>
      </c>
      <c r="V5" s="77" t="s">
        <v>81</v>
      </c>
      <c r="W5" s="77" t="s">
        <v>82</v>
      </c>
      <c r="X5" s="77" t="s">
        <v>83</v>
      </c>
      <c r="Y5" s="77" t="s">
        <v>84</v>
      </c>
      <c r="Z5" s="77" t="s">
        <v>85</v>
      </c>
      <c r="AA5" s="77" t="s">
        <v>86</v>
      </c>
      <c r="AB5" s="77" t="s">
        <v>87</v>
      </c>
      <c r="AC5" s="77" t="s">
        <v>88</v>
      </c>
      <c r="AD5" s="77" t="s">
        <v>89</v>
      </c>
      <c r="AE5" s="77" t="s">
        <v>91</v>
      </c>
      <c r="AF5" s="77" t="s">
        <v>92</v>
      </c>
      <c r="AG5" s="77" t="s">
        <v>93</v>
      </c>
      <c r="AH5" s="77" t="s">
        <v>94</v>
      </c>
      <c r="AI5" s="77" t="s">
        <v>42</v>
      </c>
      <c r="AJ5" s="77" t="s">
        <v>84</v>
      </c>
      <c r="AK5" s="77" t="s">
        <v>85</v>
      </c>
      <c r="AL5" s="77" t="s">
        <v>86</v>
      </c>
      <c r="AM5" s="77" t="s">
        <v>87</v>
      </c>
      <c r="AN5" s="77" t="s">
        <v>88</v>
      </c>
      <c r="AO5" s="77" t="s">
        <v>89</v>
      </c>
      <c r="AP5" s="77" t="s">
        <v>91</v>
      </c>
      <c r="AQ5" s="77" t="s">
        <v>92</v>
      </c>
      <c r="AR5" s="77" t="s">
        <v>93</v>
      </c>
      <c r="AS5" s="77" t="s">
        <v>94</v>
      </c>
      <c r="AT5" s="77" t="s">
        <v>90</v>
      </c>
      <c r="AU5" s="77" t="s">
        <v>84</v>
      </c>
      <c r="AV5" s="77" t="s">
        <v>85</v>
      </c>
      <c r="AW5" s="77" t="s">
        <v>86</v>
      </c>
      <c r="AX5" s="77" t="s">
        <v>87</v>
      </c>
      <c r="AY5" s="77" t="s">
        <v>88</v>
      </c>
      <c r="AZ5" s="77" t="s">
        <v>89</v>
      </c>
      <c r="BA5" s="77" t="s">
        <v>91</v>
      </c>
      <c r="BB5" s="77" t="s">
        <v>92</v>
      </c>
      <c r="BC5" s="77" t="s">
        <v>93</v>
      </c>
      <c r="BD5" s="77" t="s">
        <v>94</v>
      </c>
      <c r="BE5" s="77" t="s">
        <v>90</v>
      </c>
      <c r="BF5" s="77" t="s">
        <v>84</v>
      </c>
      <c r="BG5" s="77" t="s">
        <v>85</v>
      </c>
      <c r="BH5" s="77" t="s">
        <v>86</v>
      </c>
      <c r="BI5" s="77" t="s">
        <v>87</v>
      </c>
      <c r="BJ5" s="77" t="s">
        <v>88</v>
      </c>
      <c r="BK5" s="77" t="s">
        <v>89</v>
      </c>
      <c r="BL5" s="77" t="s">
        <v>91</v>
      </c>
      <c r="BM5" s="77" t="s">
        <v>92</v>
      </c>
      <c r="BN5" s="77" t="s">
        <v>93</v>
      </c>
      <c r="BO5" s="77" t="s">
        <v>94</v>
      </c>
      <c r="BP5" s="77" t="s">
        <v>90</v>
      </c>
      <c r="BQ5" s="77" t="s">
        <v>84</v>
      </c>
      <c r="BR5" s="77" t="s">
        <v>85</v>
      </c>
      <c r="BS5" s="77" t="s">
        <v>86</v>
      </c>
      <c r="BT5" s="77" t="s">
        <v>87</v>
      </c>
      <c r="BU5" s="77" t="s">
        <v>88</v>
      </c>
      <c r="BV5" s="77" t="s">
        <v>89</v>
      </c>
      <c r="BW5" s="77" t="s">
        <v>91</v>
      </c>
      <c r="BX5" s="77" t="s">
        <v>92</v>
      </c>
      <c r="BY5" s="77" t="s">
        <v>93</v>
      </c>
      <c r="BZ5" s="77" t="s">
        <v>94</v>
      </c>
      <c r="CA5" s="77" t="s">
        <v>90</v>
      </c>
      <c r="CB5" s="77" t="s">
        <v>84</v>
      </c>
      <c r="CC5" s="77" t="s">
        <v>85</v>
      </c>
      <c r="CD5" s="77" t="s">
        <v>86</v>
      </c>
      <c r="CE5" s="77" t="s">
        <v>87</v>
      </c>
      <c r="CF5" s="77" t="s">
        <v>88</v>
      </c>
      <c r="CG5" s="77" t="s">
        <v>89</v>
      </c>
      <c r="CH5" s="77" t="s">
        <v>91</v>
      </c>
      <c r="CI5" s="77" t="s">
        <v>92</v>
      </c>
      <c r="CJ5" s="77" t="s">
        <v>93</v>
      </c>
      <c r="CK5" s="77" t="s">
        <v>94</v>
      </c>
      <c r="CL5" s="77" t="s">
        <v>90</v>
      </c>
      <c r="CM5" s="77" t="s">
        <v>84</v>
      </c>
      <c r="CN5" s="77" t="s">
        <v>85</v>
      </c>
      <c r="CO5" s="77" t="s">
        <v>86</v>
      </c>
      <c r="CP5" s="77" t="s">
        <v>87</v>
      </c>
      <c r="CQ5" s="77" t="s">
        <v>88</v>
      </c>
      <c r="CR5" s="77" t="s">
        <v>89</v>
      </c>
      <c r="CS5" s="77" t="s">
        <v>91</v>
      </c>
      <c r="CT5" s="77" t="s">
        <v>92</v>
      </c>
      <c r="CU5" s="77" t="s">
        <v>93</v>
      </c>
      <c r="CV5" s="77" t="s">
        <v>94</v>
      </c>
      <c r="CW5" s="77" t="s">
        <v>90</v>
      </c>
      <c r="CX5" s="77" t="s">
        <v>84</v>
      </c>
      <c r="CY5" s="77" t="s">
        <v>85</v>
      </c>
      <c r="CZ5" s="77" t="s">
        <v>86</v>
      </c>
      <c r="DA5" s="77" t="s">
        <v>87</v>
      </c>
      <c r="DB5" s="77" t="s">
        <v>88</v>
      </c>
      <c r="DC5" s="77" t="s">
        <v>89</v>
      </c>
      <c r="DD5" s="77" t="s">
        <v>91</v>
      </c>
      <c r="DE5" s="77" t="s">
        <v>92</v>
      </c>
      <c r="DF5" s="77" t="s">
        <v>93</v>
      </c>
      <c r="DG5" s="77" t="s">
        <v>94</v>
      </c>
      <c r="DH5" s="77" t="s">
        <v>90</v>
      </c>
      <c r="DI5" s="77" t="s">
        <v>84</v>
      </c>
      <c r="DJ5" s="77" t="s">
        <v>85</v>
      </c>
      <c r="DK5" s="77" t="s">
        <v>86</v>
      </c>
      <c r="DL5" s="77" t="s">
        <v>87</v>
      </c>
      <c r="DM5" s="77" t="s">
        <v>88</v>
      </c>
      <c r="DN5" s="77" t="s">
        <v>89</v>
      </c>
      <c r="DO5" s="77" t="s">
        <v>91</v>
      </c>
      <c r="DP5" s="77" t="s">
        <v>92</v>
      </c>
      <c r="DQ5" s="77" t="s">
        <v>93</v>
      </c>
      <c r="DR5" s="77" t="s">
        <v>94</v>
      </c>
      <c r="DS5" s="77" t="s">
        <v>90</v>
      </c>
      <c r="DT5" s="77" t="s">
        <v>84</v>
      </c>
      <c r="DU5" s="77" t="s">
        <v>85</v>
      </c>
      <c r="DV5" s="77" t="s">
        <v>86</v>
      </c>
      <c r="DW5" s="77" t="s">
        <v>87</v>
      </c>
      <c r="DX5" s="77" t="s">
        <v>88</v>
      </c>
      <c r="DY5" s="77" t="s">
        <v>89</v>
      </c>
      <c r="DZ5" s="77" t="s">
        <v>91</v>
      </c>
      <c r="EA5" s="77" t="s">
        <v>92</v>
      </c>
      <c r="EB5" s="77" t="s">
        <v>93</v>
      </c>
      <c r="EC5" s="77" t="s">
        <v>94</v>
      </c>
      <c r="ED5" s="77" t="s">
        <v>90</v>
      </c>
      <c r="EE5" s="77" t="s">
        <v>84</v>
      </c>
      <c r="EF5" s="77" t="s">
        <v>85</v>
      </c>
      <c r="EG5" s="77" t="s">
        <v>86</v>
      </c>
      <c r="EH5" s="77" t="s">
        <v>87</v>
      </c>
      <c r="EI5" s="77" t="s">
        <v>88</v>
      </c>
      <c r="EJ5" s="77" t="s">
        <v>89</v>
      </c>
      <c r="EK5" s="77" t="s">
        <v>91</v>
      </c>
      <c r="EL5" s="77" t="s">
        <v>92</v>
      </c>
      <c r="EM5" s="77" t="s">
        <v>93</v>
      </c>
      <c r="EN5" s="77" t="s">
        <v>94</v>
      </c>
      <c r="EO5" s="77" t="s">
        <v>90</v>
      </c>
    </row>
    <row r="6" spans="1:148" s="65" customFormat="1">
      <c r="A6" s="66" t="s">
        <v>95</v>
      </c>
      <c r="B6" s="71">
        <f t="shared" ref="B6:X6" si="1">B7</f>
        <v>2020</v>
      </c>
      <c r="C6" s="71">
        <f t="shared" si="1"/>
        <v>152251</v>
      </c>
      <c r="D6" s="71">
        <f t="shared" si="1"/>
        <v>46</v>
      </c>
      <c r="E6" s="71">
        <f t="shared" si="1"/>
        <v>17</v>
      </c>
      <c r="F6" s="71">
        <f t="shared" si="1"/>
        <v>5</v>
      </c>
      <c r="G6" s="71">
        <f t="shared" si="1"/>
        <v>0</v>
      </c>
      <c r="H6" s="71" t="str">
        <f t="shared" si="1"/>
        <v>新潟県　魚沼市</v>
      </c>
      <c r="I6" s="71" t="str">
        <f t="shared" si="1"/>
        <v>法適用</v>
      </c>
      <c r="J6" s="71" t="str">
        <f t="shared" si="1"/>
        <v>下水道事業</v>
      </c>
      <c r="K6" s="71" t="str">
        <f t="shared" si="1"/>
        <v>農業集落排水</v>
      </c>
      <c r="L6" s="71" t="str">
        <f t="shared" si="1"/>
        <v>F1</v>
      </c>
      <c r="M6" s="71" t="str">
        <f t="shared" si="1"/>
        <v>非設置</v>
      </c>
      <c r="N6" s="80" t="str">
        <f t="shared" si="1"/>
        <v>-</v>
      </c>
      <c r="O6" s="80">
        <f t="shared" si="1"/>
        <v>84.73</v>
      </c>
      <c r="P6" s="80">
        <f t="shared" si="1"/>
        <v>17.649999999999999</v>
      </c>
      <c r="Q6" s="80">
        <f t="shared" si="1"/>
        <v>66.760000000000005</v>
      </c>
      <c r="R6" s="80">
        <f t="shared" si="1"/>
        <v>4114</v>
      </c>
      <c r="S6" s="80">
        <f t="shared" si="1"/>
        <v>35164</v>
      </c>
      <c r="T6" s="80">
        <f t="shared" si="1"/>
        <v>946.76</v>
      </c>
      <c r="U6" s="80">
        <f t="shared" si="1"/>
        <v>37.14</v>
      </c>
      <c r="V6" s="80">
        <f t="shared" si="1"/>
        <v>6160</v>
      </c>
      <c r="W6" s="80">
        <f t="shared" si="1"/>
        <v>4.29</v>
      </c>
      <c r="X6" s="80">
        <f t="shared" si="1"/>
        <v>1435.9</v>
      </c>
      <c r="Y6" s="88">
        <f t="shared" ref="Y6:AH6" si="2">IF(Y7="",NA(),Y7)</f>
        <v>102.73</v>
      </c>
      <c r="Z6" s="88">
        <f t="shared" si="2"/>
        <v>100.01</v>
      </c>
      <c r="AA6" s="88">
        <f t="shared" si="2"/>
        <v>100.25</v>
      </c>
      <c r="AB6" s="88">
        <f t="shared" si="2"/>
        <v>99.04</v>
      </c>
      <c r="AC6" s="88">
        <f t="shared" si="2"/>
        <v>100.81</v>
      </c>
      <c r="AD6" s="88">
        <f t="shared" si="2"/>
        <v>97.34</v>
      </c>
      <c r="AE6" s="88">
        <f t="shared" si="2"/>
        <v>100.99</v>
      </c>
      <c r="AF6" s="88">
        <f t="shared" si="2"/>
        <v>101.27</v>
      </c>
      <c r="AG6" s="88">
        <f t="shared" si="2"/>
        <v>101.91</v>
      </c>
      <c r="AH6" s="88">
        <f t="shared" si="2"/>
        <v>103.09</v>
      </c>
      <c r="AI6" s="80" t="str">
        <f>IF(AI7="","",IF(AI7="-","【-】","【"&amp;SUBSTITUTE(TEXT(AI7,"#,##0.00"),"-","△")&amp;"】"))</f>
        <v>【104.99】</v>
      </c>
      <c r="AJ6" s="80">
        <f t="shared" ref="AJ6:AS6" si="3">IF(AJ7="",NA(),AJ7)</f>
        <v>0</v>
      </c>
      <c r="AK6" s="80">
        <f t="shared" si="3"/>
        <v>0</v>
      </c>
      <c r="AL6" s="80">
        <f t="shared" si="3"/>
        <v>0</v>
      </c>
      <c r="AM6" s="80">
        <f t="shared" si="3"/>
        <v>0</v>
      </c>
      <c r="AN6" s="80">
        <f t="shared" si="3"/>
        <v>0</v>
      </c>
      <c r="AO6" s="88">
        <f t="shared" si="3"/>
        <v>148.37</v>
      </c>
      <c r="AP6" s="88">
        <f t="shared" si="3"/>
        <v>149.02000000000001</v>
      </c>
      <c r="AQ6" s="88">
        <f t="shared" si="3"/>
        <v>137.09</v>
      </c>
      <c r="AR6" s="88">
        <f t="shared" si="3"/>
        <v>127.98</v>
      </c>
      <c r="AS6" s="88">
        <f t="shared" si="3"/>
        <v>101.24</v>
      </c>
      <c r="AT6" s="80" t="str">
        <f>IF(AT7="","",IF(AT7="-","【-】","【"&amp;SUBSTITUTE(TEXT(AT7,"#,##0.00"),"-","△")&amp;"】"))</f>
        <v>【121.19】</v>
      </c>
      <c r="AU6" s="88">
        <f t="shared" ref="AU6:BD6" si="4">IF(AU7="",NA(),AU7)</f>
        <v>111.17</v>
      </c>
      <c r="AV6" s="88">
        <f t="shared" si="4"/>
        <v>91.25</v>
      </c>
      <c r="AW6" s="88">
        <f t="shared" si="4"/>
        <v>100.02</v>
      </c>
      <c r="AX6" s="88">
        <f t="shared" si="4"/>
        <v>105.51</v>
      </c>
      <c r="AY6" s="88">
        <f t="shared" si="4"/>
        <v>109.72</v>
      </c>
      <c r="AZ6" s="88">
        <f t="shared" si="4"/>
        <v>40.78</v>
      </c>
      <c r="BA6" s="88">
        <f t="shared" si="4"/>
        <v>38.119999999999997</v>
      </c>
      <c r="BB6" s="88">
        <f t="shared" si="4"/>
        <v>43.5</v>
      </c>
      <c r="BC6" s="88">
        <f t="shared" si="4"/>
        <v>44.14</v>
      </c>
      <c r="BD6" s="88">
        <f t="shared" si="4"/>
        <v>37.24</v>
      </c>
      <c r="BE6" s="80" t="str">
        <f>IF(BE7="","",IF(BE7="-","【-】","【"&amp;SUBSTITUTE(TEXT(BE7,"#,##0.00"),"-","△")&amp;"】"))</f>
        <v>【32.80】</v>
      </c>
      <c r="BF6" s="88">
        <f t="shared" ref="BF6:BO6" si="5">IF(BF7="",NA(),BF7)</f>
        <v>432.89</v>
      </c>
      <c r="BG6" s="88">
        <f t="shared" si="5"/>
        <v>420.58</v>
      </c>
      <c r="BH6" s="88">
        <f t="shared" si="5"/>
        <v>385.24</v>
      </c>
      <c r="BI6" s="88">
        <f t="shared" si="5"/>
        <v>366.54</v>
      </c>
      <c r="BJ6" s="88">
        <f t="shared" si="5"/>
        <v>318.14999999999998</v>
      </c>
      <c r="BK6" s="88">
        <f t="shared" si="5"/>
        <v>685.34</v>
      </c>
      <c r="BL6" s="88">
        <f t="shared" si="5"/>
        <v>684.74</v>
      </c>
      <c r="BM6" s="88">
        <f t="shared" si="5"/>
        <v>654.91999999999996</v>
      </c>
      <c r="BN6" s="88">
        <f t="shared" si="5"/>
        <v>654.71</v>
      </c>
      <c r="BO6" s="88">
        <f t="shared" si="5"/>
        <v>783.8</v>
      </c>
      <c r="BP6" s="80" t="str">
        <f>IF(BP7="","",IF(BP7="-","【-】","【"&amp;SUBSTITUTE(TEXT(BP7,"#,##0.00"),"-","△")&amp;"】"))</f>
        <v>【832.52】</v>
      </c>
      <c r="BQ6" s="88">
        <f t="shared" ref="BQ6:BZ6" si="6">IF(BQ7="",NA(),BQ7)</f>
        <v>108.96</v>
      </c>
      <c r="BR6" s="88">
        <f t="shared" si="6"/>
        <v>96.73</v>
      </c>
      <c r="BS6" s="88">
        <f t="shared" si="6"/>
        <v>95.33</v>
      </c>
      <c r="BT6" s="88">
        <f t="shared" si="6"/>
        <v>94.35</v>
      </c>
      <c r="BU6" s="88">
        <f t="shared" si="6"/>
        <v>93.66</v>
      </c>
      <c r="BV6" s="88">
        <f t="shared" si="6"/>
        <v>59.83</v>
      </c>
      <c r="BW6" s="88">
        <f t="shared" si="6"/>
        <v>65.33</v>
      </c>
      <c r="BX6" s="88">
        <f t="shared" si="6"/>
        <v>65.39</v>
      </c>
      <c r="BY6" s="88">
        <f t="shared" si="6"/>
        <v>65.37</v>
      </c>
      <c r="BZ6" s="88">
        <f t="shared" si="6"/>
        <v>68.11</v>
      </c>
      <c r="CA6" s="80" t="str">
        <f>IF(CA7="","",IF(CA7="-","【-】","【"&amp;SUBSTITUTE(TEXT(CA7,"#,##0.00"),"-","△")&amp;"】"))</f>
        <v>【60.94】</v>
      </c>
      <c r="CB6" s="88">
        <f t="shared" ref="CB6:CK6" si="7">IF(CB7="",NA(),CB7)</f>
        <v>180.49</v>
      </c>
      <c r="CC6" s="88">
        <f t="shared" si="7"/>
        <v>203.48</v>
      </c>
      <c r="CD6" s="88">
        <f t="shared" si="7"/>
        <v>206.29</v>
      </c>
      <c r="CE6" s="88">
        <f t="shared" si="7"/>
        <v>209.39</v>
      </c>
      <c r="CF6" s="88">
        <f t="shared" si="7"/>
        <v>198.23</v>
      </c>
      <c r="CG6" s="88">
        <f t="shared" si="7"/>
        <v>246.66</v>
      </c>
      <c r="CH6" s="88">
        <f t="shared" si="7"/>
        <v>227.43</v>
      </c>
      <c r="CI6" s="88">
        <f t="shared" si="7"/>
        <v>230.88</v>
      </c>
      <c r="CJ6" s="88">
        <f t="shared" si="7"/>
        <v>228.99</v>
      </c>
      <c r="CK6" s="88">
        <f t="shared" si="7"/>
        <v>222.41</v>
      </c>
      <c r="CL6" s="80" t="str">
        <f>IF(CL7="","",IF(CL7="-","【-】","【"&amp;SUBSTITUTE(TEXT(CL7,"#,##0.00"),"-","△")&amp;"】"))</f>
        <v>【253.04】</v>
      </c>
      <c r="CM6" s="88">
        <f t="shared" ref="CM6:CV6" si="8">IF(CM7="",NA(),CM7)</f>
        <v>70.349999999999994</v>
      </c>
      <c r="CN6" s="88">
        <f t="shared" si="8"/>
        <v>68.39</v>
      </c>
      <c r="CO6" s="88">
        <f t="shared" si="8"/>
        <v>66.010000000000005</v>
      </c>
      <c r="CP6" s="88">
        <f t="shared" si="8"/>
        <v>65.02</v>
      </c>
      <c r="CQ6" s="88">
        <f t="shared" si="8"/>
        <v>70.53</v>
      </c>
      <c r="CR6" s="88">
        <f t="shared" si="8"/>
        <v>56</v>
      </c>
      <c r="CS6" s="88">
        <f t="shared" si="8"/>
        <v>56.01</v>
      </c>
      <c r="CT6" s="88">
        <f t="shared" si="8"/>
        <v>56.72</v>
      </c>
      <c r="CU6" s="88">
        <f t="shared" si="8"/>
        <v>54.06</v>
      </c>
      <c r="CV6" s="88">
        <f t="shared" si="8"/>
        <v>55.26</v>
      </c>
      <c r="CW6" s="80" t="str">
        <f>IF(CW7="","",IF(CW7="-","【-】","【"&amp;SUBSTITUTE(TEXT(CW7,"#,##0.00"),"-","△")&amp;"】"))</f>
        <v>【54.84】</v>
      </c>
      <c r="CX6" s="88">
        <f t="shared" ref="CX6:DG6" si="9">IF(CX7="",NA(),CX7)</f>
        <v>97.56</v>
      </c>
      <c r="CY6" s="88">
        <f t="shared" si="9"/>
        <v>97.76</v>
      </c>
      <c r="CZ6" s="88">
        <f t="shared" si="9"/>
        <v>97.89</v>
      </c>
      <c r="DA6" s="88">
        <f t="shared" si="9"/>
        <v>97.93</v>
      </c>
      <c r="DB6" s="88">
        <f t="shared" si="9"/>
        <v>98.1</v>
      </c>
      <c r="DC6" s="88">
        <f t="shared" si="9"/>
        <v>89.51</v>
      </c>
      <c r="DD6" s="88">
        <f t="shared" si="9"/>
        <v>89.77</v>
      </c>
      <c r="DE6" s="88">
        <f t="shared" si="9"/>
        <v>90.04</v>
      </c>
      <c r="DF6" s="88">
        <f t="shared" si="9"/>
        <v>90.11</v>
      </c>
      <c r="DG6" s="88">
        <f t="shared" si="9"/>
        <v>90.52</v>
      </c>
      <c r="DH6" s="80" t="str">
        <f>IF(DH7="","",IF(DH7="-","【-】","【"&amp;SUBSTITUTE(TEXT(DH7,"#,##0.00"),"-","△")&amp;"】"))</f>
        <v>【86.60】</v>
      </c>
      <c r="DI6" s="88">
        <f t="shared" ref="DI6:DR6" si="10">IF(DI7="",NA(),DI7)</f>
        <v>35.39</v>
      </c>
      <c r="DJ6" s="88">
        <f t="shared" si="10"/>
        <v>38.03</v>
      </c>
      <c r="DK6" s="88">
        <f t="shared" si="10"/>
        <v>40.22</v>
      </c>
      <c r="DL6" s="88">
        <f t="shared" si="10"/>
        <v>42.49</v>
      </c>
      <c r="DM6" s="88">
        <f t="shared" si="10"/>
        <v>44.75</v>
      </c>
      <c r="DN6" s="88">
        <f t="shared" si="10"/>
        <v>21.33</v>
      </c>
      <c r="DO6" s="88">
        <f t="shared" si="10"/>
        <v>22.69</v>
      </c>
      <c r="DP6" s="88">
        <f t="shared" si="10"/>
        <v>24.32</v>
      </c>
      <c r="DQ6" s="88">
        <f t="shared" si="10"/>
        <v>28.19</v>
      </c>
      <c r="DR6" s="88">
        <f t="shared" si="10"/>
        <v>24.8</v>
      </c>
      <c r="DS6" s="80" t="str">
        <f>IF(DS7="","",IF(DS7="-","【-】","【"&amp;SUBSTITUTE(TEXT(DS7,"#,##0.00"),"-","△")&amp;"】"))</f>
        <v>【22.21】</v>
      </c>
      <c r="DT6" s="80">
        <f t="shared" ref="DT6:EC6" si="11">IF(DT7="",NA(),DT7)</f>
        <v>0</v>
      </c>
      <c r="DU6" s="80">
        <f t="shared" si="11"/>
        <v>0</v>
      </c>
      <c r="DV6" s="80">
        <f t="shared" si="11"/>
        <v>0</v>
      </c>
      <c r="DW6" s="80">
        <f t="shared" si="11"/>
        <v>0</v>
      </c>
      <c r="DX6" s="80">
        <f t="shared" si="11"/>
        <v>0</v>
      </c>
      <c r="DY6" s="80">
        <f t="shared" si="11"/>
        <v>0</v>
      </c>
      <c r="DZ6" s="80">
        <f t="shared" si="11"/>
        <v>0</v>
      </c>
      <c r="EA6" s="80">
        <f t="shared" si="11"/>
        <v>0</v>
      </c>
      <c r="EB6" s="80">
        <f t="shared" si="11"/>
        <v>0</v>
      </c>
      <c r="EC6" s="80">
        <f t="shared" si="11"/>
        <v>0</v>
      </c>
      <c r="ED6" s="80" t="str">
        <f>IF(ED7="","",IF(ED7="-","【-】","【"&amp;SUBSTITUTE(TEXT(ED7,"#,##0.00"),"-","△")&amp;"】"))</f>
        <v>【0.00】</v>
      </c>
      <c r="EE6" s="80">
        <f t="shared" ref="EE6:EN6" si="12">IF(EE7="",NA(),EE7)</f>
        <v>0</v>
      </c>
      <c r="EF6" s="80">
        <f t="shared" si="12"/>
        <v>0</v>
      </c>
      <c r="EG6" s="80">
        <f t="shared" si="12"/>
        <v>0</v>
      </c>
      <c r="EH6" s="80">
        <f t="shared" si="12"/>
        <v>0</v>
      </c>
      <c r="EI6" s="80">
        <f t="shared" si="12"/>
        <v>0</v>
      </c>
      <c r="EJ6" s="88">
        <f t="shared" si="12"/>
        <v>5.e-002</v>
      </c>
      <c r="EK6" s="88">
        <f t="shared" si="12"/>
        <v>0.44</v>
      </c>
      <c r="EL6" s="88">
        <f t="shared" si="12"/>
        <v>4.e-002</v>
      </c>
      <c r="EM6" s="88">
        <f t="shared" si="12"/>
        <v>2.e-002</v>
      </c>
      <c r="EN6" s="88">
        <f t="shared" si="12"/>
        <v>2.e-002</v>
      </c>
      <c r="EO6" s="80" t="str">
        <f>IF(EO7="","",IF(EO7="-","【-】","【"&amp;SUBSTITUTE(TEXT(EO7,"#,##0.00"),"-","△")&amp;"】"))</f>
        <v>【0.16】</v>
      </c>
    </row>
    <row r="7" spans="1:148" s="65" customFormat="1">
      <c r="A7" s="66"/>
      <c r="B7" s="72">
        <v>2020</v>
      </c>
      <c r="C7" s="72">
        <v>152251</v>
      </c>
      <c r="D7" s="72">
        <v>46</v>
      </c>
      <c r="E7" s="72">
        <v>17</v>
      </c>
      <c r="F7" s="72">
        <v>5</v>
      </c>
      <c r="G7" s="72">
        <v>0</v>
      </c>
      <c r="H7" s="72" t="s">
        <v>96</v>
      </c>
      <c r="I7" s="72" t="s">
        <v>97</v>
      </c>
      <c r="J7" s="72" t="s">
        <v>98</v>
      </c>
      <c r="K7" s="72" t="s">
        <v>99</v>
      </c>
      <c r="L7" s="72" t="s">
        <v>100</v>
      </c>
      <c r="M7" s="72" t="s">
        <v>101</v>
      </c>
      <c r="N7" s="81" t="s">
        <v>102</v>
      </c>
      <c r="O7" s="81">
        <v>84.73</v>
      </c>
      <c r="P7" s="81">
        <v>17.649999999999999</v>
      </c>
      <c r="Q7" s="81">
        <v>66.760000000000005</v>
      </c>
      <c r="R7" s="81">
        <v>4114</v>
      </c>
      <c r="S7" s="81">
        <v>35164</v>
      </c>
      <c r="T7" s="81">
        <v>946.76</v>
      </c>
      <c r="U7" s="81">
        <v>37.14</v>
      </c>
      <c r="V7" s="81">
        <v>6160</v>
      </c>
      <c r="W7" s="81">
        <v>4.29</v>
      </c>
      <c r="X7" s="81">
        <v>1435.9</v>
      </c>
      <c r="Y7" s="81">
        <v>102.73</v>
      </c>
      <c r="Z7" s="81">
        <v>100.01</v>
      </c>
      <c r="AA7" s="81">
        <v>100.25</v>
      </c>
      <c r="AB7" s="81">
        <v>99.04</v>
      </c>
      <c r="AC7" s="81">
        <v>100.81</v>
      </c>
      <c r="AD7" s="81">
        <v>97.34</v>
      </c>
      <c r="AE7" s="81">
        <v>100.99</v>
      </c>
      <c r="AF7" s="81">
        <v>101.27</v>
      </c>
      <c r="AG7" s="81">
        <v>101.91</v>
      </c>
      <c r="AH7" s="81">
        <v>103.09</v>
      </c>
      <c r="AI7" s="81">
        <v>104.99</v>
      </c>
      <c r="AJ7" s="81">
        <v>0</v>
      </c>
      <c r="AK7" s="81">
        <v>0</v>
      </c>
      <c r="AL7" s="81">
        <v>0</v>
      </c>
      <c r="AM7" s="81">
        <v>0</v>
      </c>
      <c r="AN7" s="81">
        <v>0</v>
      </c>
      <c r="AO7" s="81">
        <v>148.37</v>
      </c>
      <c r="AP7" s="81">
        <v>149.02000000000001</v>
      </c>
      <c r="AQ7" s="81">
        <v>137.09</v>
      </c>
      <c r="AR7" s="81">
        <v>127.98</v>
      </c>
      <c r="AS7" s="81">
        <v>101.24</v>
      </c>
      <c r="AT7" s="81">
        <v>121.19</v>
      </c>
      <c r="AU7" s="81">
        <v>111.17</v>
      </c>
      <c r="AV7" s="81">
        <v>91.25</v>
      </c>
      <c r="AW7" s="81">
        <v>100.02</v>
      </c>
      <c r="AX7" s="81">
        <v>105.51</v>
      </c>
      <c r="AY7" s="81">
        <v>109.72</v>
      </c>
      <c r="AZ7" s="81">
        <v>40.78</v>
      </c>
      <c r="BA7" s="81">
        <v>38.119999999999997</v>
      </c>
      <c r="BB7" s="81">
        <v>43.5</v>
      </c>
      <c r="BC7" s="81">
        <v>44.14</v>
      </c>
      <c r="BD7" s="81">
        <v>37.24</v>
      </c>
      <c r="BE7" s="81">
        <v>32.799999999999997</v>
      </c>
      <c r="BF7" s="81">
        <v>432.89</v>
      </c>
      <c r="BG7" s="81">
        <v>420.58</v>
      </c>
      <c r="BH7" s="81">
        <v>385.24</v>
      </c>
      <c r="BI7" s="81">
        <v>366.54</v>
      </c>
      <c r="BJ7" s="81">
        <v>318.14999999999998</v>
      </c>
      <c r="BK7" s="81">
        <v>685.34</v>
      </c>
      <c r="BL7" s="81">
        <v>684.74</v>
      </c>
      <c r="BM7" s="81">
        <v>654.91999999999996</v>
      </c>
      <c r="BN7" s="81">
        <v>654.71</v>
      </c>
      <c r="BO7" s="81">
        <v>783.8</v>
      </c>
      <c r="BP7" s="81">
        <v>832.52</v>
      </c>
      <c r="BQ7" s="81">
        <v>108.96</v>
      </c>
      <c r="BR7" s="81">
        <v>96.73</v>
      </c>
      <c r="BS7" s="81">
        <v>95.33</v>
      </c>
      <c r="BT7" s="81">
        <v>94.35</v>
      </c>
      <c r="BU7" s="81">
        <v>93.66</v>
      </c>
      <c r="BV7" s="81">
        <v>59.83</v>
      </c>
      <c r="BW7" s="81">
        <v>65.33</v>
      </c>
      <c r="BX7" s="81">
        <v>65.39</v>
      </c>
      <c r="BY7" s="81">
        <v>65.37</v>
      </c>
      <c r="BZ7" s="81">
        <v>68.11</v>
      </c>
      <c r="CA7" s="81">
        <v>60.94</v>
      </c>
      <c r="CB7" s="81">
        <v>180.49</v>
      </c>
      <c r="CC7" s="81">
        <v>203.48</v>
      </c>
      <c r="CD7" s="81">
        <v>206.29</v>
      </c>
      <c r="CE7" s="81">
        <v>209.39</v>
      </c>
      <c r="CF7" s="81">
        <v>198.23</v>
      </c>
      <c r="CG7" s="81">
        <v>246.66</v>
      </c>
      <c r="CH7" s="81">
        <v>227.43</v>
      </c>
      <c r="CI7" s="81">
        <v>230.88</v>
      </c>
      <c r="CJ7" s="81">
        <v>228.99</v>
      </c>
      <c r="CK7" s="81">
        <v>222.41</v>
      </c>
      <c r="CL7" s="81">
        <v>253.04</v>
      </c>
      <c r="CM7" s="81">
        <v>70.349999999999994</v>
      </c>
      <c r="CN7" s="81">
        <v>68.39</v>
      </c>
      <c r="CO7" s="81">
        <v>66.010000000000005</v>
      </c>
      <c r="CP7" s="81">
        <v>65.02</v>
      </c>
      <c r="CQ7" s="81">
        <v>70.53</v>
      </c>
      <c r="CR7" s="81">
        <v>56</v>
      </c>
      <c r="CS7" s="81">
        <v>56.01</v>
      </c>
      <c r="CT7" s="81">
        <v>56.72</v>
      </c>
      <c r="CU7" s="81">
        <v>54.06</v>
      </c>
      <c r="CV7" s="81">
        <v>55.26</v>
      </c>
      <c r="CW7" s="81">
        <v>54.84</v>
      </c>
      <c r="CX7" s="81">
        <v>97.56</v>
      </c>
      <c r="CY7" s="81">
        <v>97.76</v>
      </c>
      <c r="CZ7" s="81">
        <v>97.89</v>
      </c>
      <c r="DA7" s="81">
        <v>97.93</v>
      </c>
      <c r="DB7" s="81">
        <v>98.1</v>
      </c>
      <c r="DC7" s="81">
        <v>89.51</v>
      </c>
      <c r="DD7" s="81">
        <v>89.77</v>
      </c>
      <c r="DE7" s="81">
        <v>90.04</v>
      </c>
      <c r="DF7" s="81">
        <v>90.11</v>
      </c>
      <c r="DG7" s="81">
        <v>90.52</v>
      </c>
      <c r="DH7" s="81">
        <v>86.6</v>
      </c>
      <c r="DI7" s="81">
        <v>35.39</v>
      </c>
      <c r="DJ7" s="81">
        <v>38.03</v>
      </c>
      <c r="DK7" s="81">
        <v>40.22</v>
      </c>
      <c r="DL7" s="81">
        <v>42.49</v>
      </c>
      <c r="DM7" s="81">
        <v>44.75</v>
      </c>
      <c r="DN7" s="81">
        <v>21.33</v>
      </c>
      <c r="DO7" s="81">
        <v>22.69</v>
      </c>
      <c r="DP7" s="81">
        <v>24.32</v>
      </c>
      <c r="DQ7" s="81">
        <v>28.19</v>
      </c>
      <c r="DR7" s="81">
        <v>24.8</v>
      </c>
      <c r="DS7" s="81">
        <v>22.21</v>
      </c>
      <c r="DT7" s="81">
        <v>0</v>
      </c>
      <c r="DU7" s="81">
        <v>0</v>
      </c>
      <c r="DV7" s="81">
        <v>0</v>
      </c>
      <c r="DW7" s="81">
        <v>0</v>
      </c>
      <c r="DX7" s="81">
        <v>0</v>
      </c>
      <c r="DY7" s="81">
        <v>0</v>
      </c>
      <c r="DZ7" s="81">
        <v>0</v>
      </c>
      <c r="EA7" s="81">
        <v>0</v>
      </c>
      <c r="EB7" s="81">
        <v>0</v>
      </c>
      <c r="EC7" s="81">
        <v>0</v>
      </c>
      <c r="ED7" s="81">
        <v>0</v>
      </c>
      <c r="EE7" s="81">
        <v>0</v>
      </c>
      <c r="EF7" s="81">
        <v>0</v>
      </c>
      <c r="EG7" s="81">
        <v>0</v>
      </c>
      <c r="EH7" s="81">
        <v>0</v>
      </c>
      <c r="EI7" s="81">
        <v>0</v>
      </c>
      <c r="EJ7" s="81">
        <v>5.e-002</v>
      </c>
      <c r="EK7" s="81">
        <v>0.44</v>
      </c>
      <c r="EL7" s="81">
        <v>4.e-002</v>
      </c>
      <c r="EM7" s="81">
        <v>2.e-002</v>
      </c>
      <c r="EN7" s="81">
        <v>2.e-002</v>
      </c>
      <c r="EO7" s="81">
        <v>0.16</v>
      </c>
    </row>
    <row r="8" spans="1:148">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row>
    <row r="9" spans="1:148">
      <c r="A9" s="67"/>
      <c r="B9" s="67" t="s">
        <v>103</v>
      </c>
      <c r="C9" s="67" t="s">
        <v>104</v>
      </c>
      <c r="D9" s="67" t="s">
        <v>105</v>
      </c>
      <c r="E9" s="67" t="s">
        <v>106</v>
      </c>
      <c r="F9" s="67" t="s">
        <v>107</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8">
      <c r="A10" s="67" t="s">
        <v>33</v>
      </c>
      <c r="B10" s="73">
        <f>DATEVALUE($B7+12-B11&amp;"/1/"&amp;B12)</f>
        <v>46753</v>
      </c>
      <c r="C10" s="73">
        <f>DATEVALUE($B7+12-C11&amp;"/1/"&amp;C12)</f>
        <v>47119</v>
      </c>
      <c r="D10" s="73">
        <f>DATEVALUE($B7+12-D11&amp;"/1/"&amp;D12)</f>
        <v>47484</v>
      </c>
      <c r="E10" s="74">
        <f>DATEVALUE($B7+12-E11&amp;"/1/"&amp;E12)</f>
        <v>47849</v>
      </c>
      <c r="F10" s="74">
        <f>DATEVALUE($B7+12-F11&amp;"/1/"&amp;F12)</f>
        <v>48215</v>
      </c>
    </row>
    <row r="11" spans="1:148">
      <c r="B11">
        <v>4</v>
      </c>
      <c r="C11">
        <v>3</v>
      </c>
      <c r="D11">
        <v>2</v>
      </c>
      <c r="E11">
        <v>1</v>
      </c>
      <c r="F11">
        <v>0</v>
      </c>
      <c r="G11" t="s">
        <v>108</v>
      </c>
    </row>
    <row r="12" spans="1:148">
      <c r="B12">
        <v>1</v>
      </c>
      <c r="C12">
        <v>1</v>
      </c>
      <c r="D12">
        <v>1</v>
      </c>
      <c r="E12">
        <v>1</v>
      </c>
      <c r="F12">
        <v>2</v>
      </c>
      <c r="G12" t="s">
        <v>109</v>
      </c>
    </row>
    <row r="13" spans="1:148">
      <c r="B13" t="s">
        <v>110</v>
      </c>
      <c r="C13" t="s">
        <v>110</v>
      </c>
      <c r="D13" t="s">
        <v>110</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U6950</cp:lastModifiedBy>
  <dcterms:created xsi:type="dcterms:W3CDTF">2021-12-03T07:31:10Z</dcterms:created>
  <dcterms:modified xsi:type="dcterms:W3CDTF">2022-01-20T05:53:58Z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2022-01-20T05:53:58Z</vt:filetime>
  </property>
</Properties>
</file>