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6963\Desktop\"/>
    </mc:Choice>
  </mc:AlternateContent>
  <xr:revisionPtr revIDLastSave="0" documentId="8_{9E30B38C-6656-4A8D-9A9C-19AA84C0394B}" xr6:coauthVersionLast="36" xr6:coauthVersionMax="36" xr10:uidLastSave="{00000000-0000-0000-0000-000000000000}"/>
  <workbookProtection workbookAlgorithmName="SHA-512" workbookHashValue="UA61ET+Bw1t0dvBw6/QdbJwyjNi9WG1Jz6O6P3XVsX4dNh/CB5XteQ7Q1VggOGK6YUluk4GTbkXFxMu1Rj0Tzg==" workbookSaltValue="wG7kbSA1LywUiylYR3CnaA==" workbookSpinCount="100000" lockStructure="1"/>
  <bookViews>
    <workbookView xWindow="0" yWindow="0" windowWidth="28800" windowHeight="1236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<sst xmlns="http://schemas.openxmlformats.org/spreadsheetml/2006/main" count="223" uniqueCount="111">
  <si>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</si>
  <si>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</si>
  <si>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</si>
  <si>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</si>
  <si>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</si>
  <si>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</si>
  <si>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</si>
  <si>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</si>
  <si>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</si>
  <si>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</si>
  <si>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</si>
  <si>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</si>
  <si>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</si>
  <si>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</si>
  <si>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</si>
  <si>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</si>
  <si>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</si>
  <si>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</si>
  <si>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</si>
  <si>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</si>
  <si>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</si>
  <si>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</si>
  <si>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</si>
  <si>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</si>
  <si>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</si>
  <si>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</si>
  <si>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</si>
  <si>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</si>
  <si>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</si>
  <si>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</si>
  <si>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</si>
  <si>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</si>
  <si>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</si>
  <si>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</si>
  <si>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</si>
  <si>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</si>
  <si>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</si>
  <si>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</si>
  <si>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</si>
  <si>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</si>
  <si>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</si>
  <si>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</si>
  <si>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</si>
  <si>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</si>
  <si>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</si>
  <si>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</si>
  <si>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</si>
  <si>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</si>
  <si>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</si>
  <si>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</si>
  <si>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</si>
  <si>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</si>
  <si>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</si>
  <si>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</si>
  <si>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</si>
  <si>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</si>
  <si>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</si>
  <si>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</si>
  <si>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</si>
  <si>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</si>
  <si>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</si>
  <si>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</si>
  <si>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</si>
  <si>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</si>
  <si>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</si>
  <si>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</si>
  <si>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</si>
  <si>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</si>
  <si>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</si>
  <si>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</si>
  <si>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</si>
  <si>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</si>
  <si>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</si>
  <si>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</si>
  <si>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</si>
  <si>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</si>
  <si>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</si>
  <si>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</si>
  <si>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</si>
  <si>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</si>
  <si>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</si>
  <si>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</si>
  <si>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</si>
  <si>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</si>
  <si>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</si>
  <si>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</si>
  <si>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</si>
  <si>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</si>
  <si>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</si>
  <si>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</si>
  <si>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</si>
  <si>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</si>
  <si>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</si>
  <si>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</si>
  <si>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</si>
  <si>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</si>
  <si>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魚沼市</t>
  </si>
  <si>
    <t>法適用</t>
  </si>
  <si>
    <t>下水道事業</t>
  </si>
  <si>
    <t>小規模集合排水処理</t>
  </si>
  <si>
    <t>I3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</si>
  <si>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</si>
  <si>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</si>
  <si>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</si>
  <si>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</si>
  <si>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</si>
  <si>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</si>
  <si>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</si>
  <si>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・経常収支比率は、ここ数年費用が収益を上回り、その分累積欠損比率も増加している。小規模な事業であり、また現段階では類似団体数が少なく、適切な比較が難しいところである。
・集合処理であるため、汚水処理原価は他の集合処理事業と同程度となっており、経費回収率も類似団体より高くなっている。
・施設利用率は、設置当時より人口や流入水量が減少傾向であるが、対象件数が少なく、処理人口に変動があると数値に大きく影響するものの、概ね同率で推移している。
・水洗化率は、100％となっており、接続は完了している。</t>
    <phoneticPr fontId="4"/>
  </si>
  <si>
    <t xml:space="preserve">・小規模な処理区設定となっている。
・有形固定資産減価償却率は、整備が完了し、区域拡張に係る大きな投資はなく、減価償却が進んでいる。
・管渠は、老朽化による更新の時期となっていない。
</t>
    <phoneticPr fontId="4"/>
  </si>
  <si>
    <t>・整備は完了しており、事業は施設設備の維持管理が主な業務となっている。
・事業に要する費用は、使用料収入や一般会計からの繰入金（企業債償還の交付税措置等）等で賄われている。水洗化率が100％に達し新たな接続が見込めないため、今後、人口減少や節水指向等の影響を直に受け、使用料収入の減少が見込まれる。
・今後、処理施設の更新が見込まれるが、使用料単価は高い水準にあり、更新費用の捻出に困難が予想される。
・平成28年度に策定した「魚沼市下水道事業経営戦略」の進捗管理や計画見直しを行いながら、経営の質と効率化を高め、市民サービスの安定的な継続が図られるよう運営するものとする。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</si>
</sst>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5-42BC-B4C6-02415B8C6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0.51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5-42BC-B4C6-02415B8C6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4D-49B9-B69B-95DA91EE0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43.1</c:v>
                </c:pt>
                <c:pt idx="1">
                  <c:v>40.96</c:v>
                </c:pt>
                <c:pt idx="2">
                  <c:v>39.450000000000003</c:v>
                </c:pt>
                <c:pt idx="3">
                  <c:v>39.15</c:v>
                </c:pt>
                <c:pt idx="4">
                  <c:v>39.76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4D-49B9-B69B-95DA91EE0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E-4507-89EC-D0E0F36DD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88.02</c:v>
                </c:pt>
                <c:pt idx="1">
                  <c:v>90.64</c:v>
                </c:pt>
                <c:pt idx="2">
                  <c:v>90.48</c:v>
                </c:pt>
                <c:pt idx="3">
                  <c:v>89.54</c:v>
                </c:pt>
                <c:pt idx="4">
                  <c:v>83.43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3E-4507-89EC-D0E0F36DD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92.7</c:v>
                </c:pt>
                <c:pt idx="1">
                  <c:v>92.72</c:v>
                </c:pt>
                <c:pt idx="2">
                  <c:v>91.81</c:v>
                </c:pt>
                <c:pt idx="3">
                  <c:v>90.78</c:v>
                </c:pt>
                <c:pt idx="4">
                  <c:v>89.39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5-4007-B55D-638FAC5AD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100.51</c:v>
                </c:pt>
                <c:pt idx="1">
                  <c:v>98.17</c:v>
                </c:pt>
                <c:pt idx="2">
                  <c:v>100.48</c:v>
                </c:pt>
                <c:pt idx="3">
                  <c:v>94.96</c:v>
                </c:pt>
                <c:pt idx="4">
                  <c:v>98.37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A5-4007-B55D-638FAC5AD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23.12</c:v>
                </c:pt>
                <c:pt idx="1">
                  <c:v>26.01</c:v>
                </c:pt>
                <c:pt idx="2">
                  <c:v>28.9</c:v>
                </c:pt>
                <c:pt idx="3">
                  <c:v>31.79</c:v>
                </c:pt>
                <c:pt idx="4">
                  <c:v>34.68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7-4AEA-AD7E-9C96CD9EF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26.37</c:v>
                </c:pt>
                <c:pt idx="1">
                  <c:v>27.41</c:v>
                </c:pt>
                <c:pt idx="2">
                  <c:v>30.5</c:v>
                </c:pt>
                <c:pt idx="3">
                  <c:v>31.15</c:v>
                </c:pt>
                <c:pt idx="4">
                  <c:v>29.58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7-4AEA-AD7E-9C96CD9EF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7-471C-AD43-4957A30C7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7-471C-AD43-4957A30C7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220.63</c:v>
                </c:pt>
                <c:pt idx="1">
                  <c:v>286.57</c:v>
                </c:pt>
                <c:pt idx="2">
                  <c:v>370.54</c:v>
                </c:pt>
                <c:pt idx="3">
                  <c:v>454.49</c:v>
                </c:pt>
                <c:pt idx="4">
                  <c:v>561.74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E-422E-B3D1-C72EB9EDB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1948.17</c:v>
                </c:pt>
                <c:pt idx="1">
                  <c:v>2103.21</c:v>
                </c:pt>
                <c:pt idx="2">
                  <c:v>2146.5100000000002</c:v>
                </c:pt>
                <c:pt idx="3">
                  <c:v>2162.27</c:v>
                </c:pt>
                <c:pt idx="4">
                  <c:v>199.01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E-422E-B3D1-C72EB9EDB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399.07</c:v>
                </c:pt>
                <c:pt idx="1">
                  <c:v>367.59</c:v>
                </c:pt>
                <c:pt idx="2">
                  <c:v>368.75</c:v>
                </c:pt>
                <c:pt idx="3">
                  <c:v>363.39</c:v>
                </c:pt>
                <c:pt idx="4">
                  <c:v>351.45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9-4F54-A4C6-F2F4D75FE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112.6</c:v>
                </c:pt>
                <c:pt idx="1">
                  <c:v>113.57</c:v>
                </c:pt>
                <c:pt idx="2">
                  <c:v>125.88</c:v>
                </c:pt>
                <c:pt idx="3">
                  <c:v>86.34</c:v>
                </c:pt>
                <c:pt idx="4">
                  <c:v>130.9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09-4F54-A4C6-F2F4D75FE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7738.44</c:v>
                </c:pt>
                <c:pt idx="1">
                  <c:v>2877.31</c:v>
                </c:pt>
                <c:pt idx="2">
                  <c:v>2744.64</c:v>
                </c:pt>
                <c:pt idx="3">
                  <c:v>2549.2800000000002</c:v>
                </c:pt>
                <c:pt idx="4">
                  <c:v>2422.9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4-4144-86DD-1839B0673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2784</c:v>
                </c:pt>
                <c:pt idx="1">
                  <c:v>3188.44</c:v>
                </c:pt>
                <c:pt idx="2">
                  <c:v>4170.3999999999996</c:v>
                </c:pt>
                <c:pt idx="3">
                  <c:v>2559.94</c:v>
                </c:pt>
                <c:pt idx="4">
                  <c:v>2834.34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E4-4144-86DD-1839B0673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55.46</c:v>
                </c:pt>
                <c:pt idx="1">
                  <c:v>56.88</c:v>
                </c:pt>
                <c:pt idx="2">
                  <c:v>54.11</c:v>
                </c:pt>
                <c:pt idx="3">
                  <c:v>51.8</c:v>
                </c:pt>
                <c:pt idx="4">
                  <c:v>48.25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9-4300-9AE6-4F7052CAE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29.21</c:v>
                </c:pt>
                <c:pt idx="1">
                  <c:v>26.47</c:v>
                </c:pt>
                <c:pt idx="2">
                  <c:v>32.14</c:v>
                </c:pt>
                <c:pt idx="3">
                  <c:v>37.82</c:v>
                </c:pt>
                <c:pt idx="4">
                  <c:v>37.979999999999997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9-4300-9AE6-4F7052CAE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372.26</c:v>
                </c:pt>
                <c:pt idx="1">
                  <c:v>346.27</c:v>
                </c:pt>
                <c:pt idx="2">
                  <c:v>361.05</c:v>
                </c:pt>
                <c:pt idx="3">
                  <c:v>379.7</c:v>
                </c:pt>
                <c:pt idx="4">
                  <c:v>406.25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1-4F78-A634-A189EA998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620.01</c:v>
                </c:pt>
                <c:pt idx="1">
                  <c:v>688.46</c:v>
                </c:pt>
                <c:pt idx="2">
                  <c:v>562.9</c:v>
                </c:pt>
                <c:pt idx="3">
                  <c:v>482.51</c:v>
                </c:pt>
                <c:pt idx="4">
                  <c:v>484.48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11-4F78-A634-A189EA998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【1,484.74】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【1,937.22】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13" zoomScale="70" zoomScaleNormal="7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新潟県　魚沼市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小規模集合排水処理</v>
      </c>
      <c r="Q8" s="48"/>
      <c r="R8" s="48"/>
      <c r="S8" s="48"/>
      <c r="T8" s="48"/>
      <c r="U8" s="48"/>
      <c r="V8" s="48"/>
      <c r="W8" s="48" t="str">
        <f>データ!L6</f>
        <v>I3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36368</v>
      </c>
      <c r="AM8" s="50"/>
      <c r="AN8" s="50"/>
      <c r="AO8" s="50"/>
      <c r="AP8" s="50"/>
      <c r="AQ8" s="50"/>
      <c r="AR8" s="50"/>
      <c r="AS8" s="50"/>
      <c r="AT8" s="45">
        <f>データ!T6</f>
        <v>946.76</v>
      </c>
      <c r="AU8" s="45"/>
      <c r="AV8" s="45"/>
      <c r="AW8" s="45"/>
      <c r="AX8" s="45"/>
      <c r="AY8" s="45"/>
      <c r="AZ8" s="45"/>
      <c r="BA8" s="45"/>
      <c r="BB8" s="45">
        <f>データ!U6</f>
        <v>38.409999999999997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17.329999999999998</v>
      </c>
      <c r="J10" s="45"/>
      <c r="K10" s="45"/>
      <c r="L10" s="45"/>
      <c r="M10" s="45"/>
      <c r="N10" s="45"/>
      <c r="O10" s="45"/>
      <c r="P10" s="45">
        <f>データ!P6</f>
        <v>0.05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4039</v>
      </c>
      <c r="AE10" s="50"/>
      <c r="AF10" s="50"/>
      <c r="AG10" s="50"/>
      <c r="AH10" s="50"/>
      <c r="AI10" s="50"/>
      <c r="AJ10" s="50"/>
      <c r="AK10" s="2"/>
      <c r="AL10" s="50">
        <f>データ!V6</f>
        <v>17</v>
      </c>
      <c r="AM10" s="50"/>
      <c r="AN10" s="50"/>
      <c r="AO10" s="50"/>
      <c r="AP10" s="50"/>
      <c r="AQ10" s="50"/>
      <c r="AR10" s="50"/>
      <c r="AS10" s="50"/>
      <c r="AT10" s="45">
        <f>データ!W6</f>
        <v>0.04</v>
      </c>
      <c r="AU10" s="45"/>
      <c r="AV10" s="45"/>
      <c r="AW10" s="45"/>
      <c r="AX10" s="45"/>
      <c r="AY10" s="45"/>
      <c r="AZ10" s="45"/>
      <c r="BA10" s="45"/>
      <c r="BB10" s="45">
        <f>データ!X6</f>
        <v>425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108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109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110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【91.74】</v>
      </c>
      <c r="F85" s="26" t="str">
        <f>データ!AT6</f>
        <v>【1,484.74】</v>
      </c>
      <c r="G85" s="26" t="str">
        <f>データ!BE6</f>
        <v>【91.02】</v>
      </c>
      <c r="H85" s="26" t="str">
        <f>データ!BP6</f>
        <v>【1,937.22】</v>
      </c>
      <c r="I85" s="26" t="str">
        <f>データ!CA6</f>
        <v>【35.30】</v>
      </c>
      <c r="J85" s="26" t="str">
        <f>データ!CL6</f>
        <v>【521.14】</v>
      </c>
      <c r="K85" s="26" t="str">
        <f>データ!CW6</f>
        <v>【35.75】</v>
      </c>
      <c r="L85" s="26" t="str">
        <f>データ!DH6</f>
        <v>【90.51】</v>
      </c>
      <c r="M85" s="26" t="str">
        <f>データ!DS6</f>
        <v>【30.23】</v>
      </c>
      <c r="N85" s="26" t="str">
        <f>データ!ED6</f>
        <v>【0.00】</v>
      </c>
      <c r="O85" s="26" t="str">
        <f>データ!EO6</f>
        <v>【0.00】</v>
      </c>
    </row>
  </sheetData>
  <sheetProtection algorithmName="SHA-512" hashValue="OSmy5TF5HvqwzqC5s0V6dWvJ5SNwi20Eyp3NgoADSwmPu5KCMv+HGFDCioqRPavbjNQrZje0cvE2sfRk3x5yzA==" saltValue="gIgQtmTRUjJuhZG8SzpZk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152251</v>
      </c>
      <c r="D6" s="33">
        <f t="shared" si="3"/>
        <v>46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新潟県　魚沼市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I3</v>
      </c>
      <c r="M6" s="33" t="str">
        <f t="shared" si="3"/>
        <v>非設置</v>
      </c>
      <c r="N6" s="34" t="str">
        <f t="shared" si="3"/>
        <v>-</v>
      </c>
      <c r="O6" s="34">
        <f t="shared" si="3"/>
        <v>17.329999999999998</v>
      </c>
      <c r="P6" s="34">
        <f t="shared" si="3"/>
        <v>0.05</v>
      </c>
      <c r="Q6" s="34">
        <f t="shared" si="3"/>
        <v>100</v>
      </c>
      <c r="R6" s="34">
        <f t="shared" si="3"/>
        <v>4039</v>
      </c>
      <c r="S6" s="34">
        <f t="shared" si="3"/>
        <v>36368</v>
      </c>
      <c r="T6" s="34">
        <f t="shared" si="3"/>
        <v>946.76</v>
      </c>
      <c r="U6" s="34">
        <f t="shared" si="3"/>
        <v>38.409999999999997</v>
      </c>
      <c r="V6" s="34">
        <f t="shared" si="3"/>
        <v>17</v>
      </c>
      <c r="W6" s="34">
        <f t="shared" si="3"/>
        <v>0.04</v>
      </c>
      <c r="X6" s="34">
        <f t="shared" si="3"/>
        <v>425</v>
      </c>
      <c r="Y6" s="35">
        <f>IF(Y7="",NA(),Y7)</f>
        <v>92.7</v>
      </c>
      <c r="Z6" s="35">
        <f t="shared" ref="Z6:AH6" si="4">IF(Z7="",NA(),Z7)</f>
        <v>92.72</v>
      </c>
      <c r="AA6" s="35">
        <f t="shared" si="4"/>
        <v>91.81</v>
      </c>
      <c r="AB6" s="35">
        <f t="shared" si="4"/>
        <v>90.78</v>
      </c>
      <c r="AC6" s="35">
        <f t="shared" si="4"/>
        <v>89.39</v>
      </c>
      <c r="AD6" s="35">
        <f t="shared" si="4"/>
        <v>100.51</v>
      </c>
      <c r="AE6" s="35">
        <f t="shared" si="4"/>
        <v>98.17</v>
      </c>
      <c r="AF6" s="35">
        <f t="shared" si="4"/>
        <v>100.48</v>
      </c>
      <c r="AG6" s="35">
        <f t="shared" si="4"/>
        <v>94.96</v>
      </c>
      <c r="AH6" s="35">
        <f t="shared" si="4"/>
        <v>98.37</v>
      </c>
      <c r="AI6" s="34" t="str">
        <f>IF(AI7="","",IF(AI7="-","【-】","【"&amp;SUBSTITUTE(TEXT(AI7,"#,##0.00"),"-","△")&amp;"】"))</f>
        <v>【91.74】</v>
      </c>
      <c r="AJ6" s="35">
        <f>IF(AJ7="",NA(),AJ7)</f>
        <v>220.63</v>
      </c>
      <c r="AK6" s="35">
        <f t="shared" ref="AK6:AS6" si="5">IF(AK7="",NA(),AK7)</f>
        <v>286.57</v>
      </c>
      <c r="AL6" s="35">
        <f t="shared" si="5"/>
        <v>370.54</v>
      </c>
      <c r="AM6" s="35">
        <f t="shared" si="5"/>
        <v>454.49</v>
      </c>
      <c r="AN6" s="35">
        <f t="shared" si="5"/>
        <v>561.74</v>
      </c>
      <c r="AO6" s="35">
        <f t="shared" si="5"/>
        <v>1948.17</v>
      </c>
      <c r="AP6" s="35">
        <f t="shared" si="5"/>
        <v>2103.21</v>
      </c>
      <c r="AQ6" s="35">
        <f t="shared" si="5"/>
        <v>2146.5100000000002</v>
      </c>
      <c r="AR6" s="35">
        <f t="shared" si="5"/>
        <v>2162.27</v>
      </c>
      <c r="AS6" s="35">
        <f t="shared" si="5"/>
        <v>199.01</v>
      </c>
      <c r="AT6" s="34" t="str">
        <f>IF(AT7="","",IF(AT7="-","【-】","【"&amp;SUBSTITUTE(TEXT(AT7,"#,##0.00"),"-","△")&amp;"】"))</f>
        <v>【1,484.74】</v>
      </c>
      <c r="AU6" s="35">
        <f>IF(AU7="",NA(),AU7)</f>
        <v>399.07</v>
      </c>
      <c r="AV6" s="35">
        <f t="shared" ref="AV6:BD6" si="6">IF(AV7="",NA(),AV7)</f>
        <v>367.59</v>
      </c>
      <c r="AW6" s="35">
        <f t="shared" si="6"/>
        <v>368.75</v>
      </c>
      <c r="AX6" s="35">
        <f t="shared" si="6"/>
        <v>363.39</v>
      </c>
      <c r="AY6" s="35">
        <f t="shared" si="6"/>
        <v>351.45</v>
      </c>
      <c r="AZ6" s="35">
        <f t="shared" si="6"/>
        <v>112.6</v>
      </c>
      <c r="BA6" s="35">
        <f t="shared" si="6"/>
        <v>113.57</v>
      </c>
      <c r="BB6" s="35">
        <f t="shared" si="6"/>
        <v>125.88</v>
      </c>
      <c r="BC6" s="35">
        <f t="shared" si="6"/>
        <v>86.34</v>
      </c>
      <c r="BD6" s="35">
        <f t="shared" si="6"/>
        <v>130.9</v>
      </c>
      <c r="BE6" s="34" t="str">
        <f>IF(BE7="","",IF(BE7="-","【-】","【"&amp;SUBSTITUTE(TEXT(BE7,"#,##0.00"),"-","△")&amp;"】"))</f>
        <v>【91.02】</v>
      </c>
      <c r="BF6" s="35">
        <f>IF(BF7="",NA(),BF7)</f>
        <v>7738.44</v>
      </c>
      <c r="BG6" s="35">
        <f t="shared" ref="BG6:BO6" si="7">IF(BG7="",NA(),BG7)</f>
        <v>2877.31</v>
      </c>
      <c r="BH6" s="35">
        <f t="shared" si="7"/>
        <v>2744.64</v>
      </c>
      <c r="BI6" s="35">
        <f t="shared" si="7"/>
        <v>2549.2800000000002</v>
      </c>
      <c r="BJ6" s="35">
        <f t="shared" si="7"/>
        <v>2422.9</v>
      </c>
      <c r="BK6" s="35">
        <f t="shared" si="7"/>
        <v>2784</v>
      </c>
      <c r="BL6" s="35">
        <f t="shared" si="7"/>
        <v>3188.44</v>
      </c>
      <c r="BM6" s="35">
        <f t="shared" si="7"/>
        <v>4170.3999999999996</v>
      </c>
      <c r="BN6" s="35">
        <f t="shared" si="7"/>
        <v>2559.94</v>
      </c>
      <c r="BO6" s="35">
        <f t="shared" si="7"/>
        <v>2834.34</v>
      </c>
      <c r="BP6" s="34" t="str">
        <f>IF(BP7="","",IF(BP7="-","【-】","【"&amp;SUBSTITUTE(TEXT(BP7,"#,##0.00"),"-","△")&amp;"】"))</f>
        <v>【1,937.22】</v>
      </c>
      <c r="BQ6" s="35">
        <f>IF(BQ7="",NA(),BQ7)</f>
        <v>55.46</v>
      </c>
      <c r="BR6" s="35">
        <f t="shared" ref="BR6:BZ6" si="8">IF(BR7="",NA(),BR7)</f>
        <v>56.88</v>
      </c>
      <c r="BS6" s="35">
        <f t="shared" si="8"/>
        <v>54.11</v>
      </c>
      <c r="BT6" s="35">
        <f t="shared" si="8"/>
        <v>51.8</v>
      </c>
      <c r="BU6" s="35">
        <f t="shared" si="8"/>
        <v>48.25</v>
      </c>
      <c r="BV6" s="35">
        <f t="shared" si="8"/>
        <v>29.21</v>
      </c>
      <c r="BW6" s="35">
        <f t="shared" si="8"/>
        <v>26.47</v>
      </c>
      <c r="BX6" s="35">
        <f t="shared" si="8"/>
        <v>32.14</v>
      </c>
      <c r="BY6" s="35">
        <f t="shared" si="8"/>
        <v>37.82</v>
      </c>
      <c r="BZ6" s="35">
        <f t="shared" si="8"/>
        <v>37.979999999999997</v>
      </c>
      <c r="CA6" s="34" t="str">
        <f>IF(CA7="","",IF(CA7="-","【-】","【"&amp;SUBSTITUTE(TEXT(CA7,"#,##0.00"),"-","△")&amp;"】"))</f>
        <v>【35.30】</v>
      </c>
      <c r="CB6" s="35">
        <f>IF(CB7="",NA(),CB7)</f>
        <v>372.26</v>
      </c>
      <c r="CC6" s="35">
        <f t="shared" ref="CC6:CK6" si="9">IF(CC7="",NA(),CC7)</f>
        <v>346.27</v>
      </c>
      <c r="CD6" s="35">
        <f t="shared" si="9"/>
        <v>361.05</v>
      </c>
      <c r="CE6" s="35">
        <f t="shared" si="9"/>
        <v>379.7</v>
      </c>
      <c r="CF6" s="35">
        <f t="shared" si="9"/>
        <v>406.25</v>
      </c>
      <c r="CG6" s="35">
        <f t="shared" si="9"/>
        <v>620.01</v>
      </c>
      <c r="CH6" s="35">
        <f t="shared" si="9"/>
        <v>688.46</v>
      </c>
      <c r="CI6" s="35">
        <f t="shared" si="9"/>
        <v>562.9</v>
      </c>
      <c r="CJ6" s="35">
        <f t="shared" si="9"/>
        <v>482.51</v>
      </c>
      <c r="CK6" s="35">
        <f t="shared" si="9"/>
        <v>484.48</v>
      </c>
      <c r="CL6" s="34" t="str">
        <f>IF(CL7="","",IF(CL7="-","【-】","【"&amp;SUBSTITUTE(TEXT(CL7,"#,##0.00"),"-","△")&amp;"】"))</f>
        <v>【521.14】</v>
      </c>
      <c r="CM6" s="35">
        <f>IF(CM7="",NA(),CM7)</f>
        <v>40</v>
      </c>
      <c r="CN6" s="35">
        <f t="shared" ref="CN6:CV6" si="10">IF(CN7="",NA(),CN7)</f>
        <v>40</v>
      </c>
      <c r="CO6" s="35">
        <f t="shared" si="10"/>
        <v>50</v>
      </c>
      <c r="CP6" s="35">
        <f t="shared" si="10"/>
        <v>50</v>
      </c>
      <c r="CQ6" s="35">
        <f t="shared" si="10"/>
        <v>50</v>
      </c>
      <c r="CR6" s="35">
        <f t="shared" si="10"/>
        <v>43.1</v>
      </c>
      <c r="CS6" s="35">
        <f t="shared" si="10"/>
        <v>40.96</v>
      </c>
      <c r="CT6" s="35">
        <f t="shared" si="10"/>
        <v>39.450000000000003</v>
      </c>
      <c r="CU6" s="35">
        <f t="shared" si="10"/>
        <v>39.15</v>
      </c>
      <c r="CV6" s="35">
        <f t="shared" si="10"/>
        <v>39.76</v>
      </c>
      <c r="CW6" s="34" t="str">
        <f>IF(CW7="","",IF(CW7="-","【-】","【"&amp;SUBSTITUTE(TEXT(CW7,"#,##0.00"),"-","△")&amp;"】"))</f>
        <v>【35.75】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88.02</v>
      </c>
      <c r="DD6" s="35">
        <f t="shared" si="11"/>
        <v>90.64</v>
      </c>
      <c r="DE6" s="35">
        <f t="shared" si="11"/>
        <v>90.48</v>
      </c>
      <c r="DF6" s="35">
        <f t="shared" si="11"/>
        <v>89.54</v>
      </c>
      <c r="DG6" s="35">
        <f t="shared" si="11"/>
        <v>83.43</v>
      </c>
      <c r="DH6" s="34" t="str">
        <f>IF(DH7="","",IF(DH7="-","【-】","【"&amp;SUBSTITUTE(TEXT(DH7,"#,##0.00"),"-","△")&amp;"】"))</f>
        <v>【90.51】</v>
      </c>
      <c r="DI6" s="35">
        <f>IF(DI7="",NA(),DI7)</f>
        <v>23.12</v>
      </c>
      <c r="DJ6" s="35">
        <f t="shared" ref="DJ6:DR6" si="12">IF(DJ7="",NA(),DJ7)</f>
        <v>26.01</v>
      </c>
      <c r="DK6" s="35">
        <f t="shared" si="12"/>
        <v>28.9</v>
      </c>
      <c r="DL6" s="35">
        <f t="shared" si="12"/>
        <v>31.79</v>
      </c>
      <c r="DM6" s="35">
        <f t="shared" si="12"/>
        <v>34.68</v>
      </c>
      <c r="DN6" s="35">
        <f t="shared" si="12"/>
        <v>26.37</v>
      </c>
      <c r="DO6" s="35">
        <f t="shared" si="12"/>
        <v>27.41</v>
      </c>
      <c r="DP6" s="35">
        <f t="shared" si="12"/>
        <v>30.5</v>
      </c>
      <c r="DQ6" s="35">
        <f t="shared" si="12"/>
        <v>31.15</v>
      </c>
      <c r="DR6" s="35">
        <f t="shared" si="12"/>
        <v>29.58</v>
      </c>
      <c r="DS6" s="34" t="str">
        <f>IF(DS7="","",IF(DS7="-","【-】","【"&amp;SUBSTITUTE(TEXT(DS7,"#,##0.00"),"-","△")&amp;"】"))</f>
        <v>【30.23】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5">
        <f t="shared" si="14"/>
        <v>0.51</v>
      </c>
      <c r="EL6" s="34">
        <f t="shared" si="14"/>
        <v>0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8" s="36" customFormat="1" x14ac:dyDescent="0.15">
      <c r="A7" s="28"/>
      <c r="B7" s="37">
        <v>2018</v>
      </c>
      <c r="C7" s="37">
        <v>152251</v>
      </c>
      <c r="D7" s="37">
        <v>46</v>
      </c>
      <c r="E7" s="37">
        <v>17</v>
      </c>
      <c r="F7" s="37">
        <v>9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17.329999999999998</v>
      </c>
      <c r="P7" s="38">
        <v>0.05</v>
      </c>
      <c r="Q7" s="38">
        <v>100</v>
      </c>
      <c r="R7" s="38">
        <v>4039</v>
      </c>
      <c r="S7" s="38">
        <v>36368</v>
      </c>
      <c r="T7" s="38">
        <v>946.76</v>
      </c>
      <c r="U7" s="38">
        <v>38.409999999999997</v>
      </c>
      <c r="V7" s="38">
        <v>17</v>
      </c>
      <c r="W7" s="38">
        <v>0.04</v>
      </c>
      <c r="X7" s="38">
        <v>425</v>
      </c>
      <c r="Y7" s="38">
        <v>92.7</v>
      </c>
      <c r="Z7" s="38">
        <v>92.72</v>
      </c>
      <c r="AA7" s="38">
        <v>91.81</v>
      </c>
      <c r="AB7" s="38">
        <v>90.78</v>
      </c>
      <c r="AC7" s="38">
        <v>89.39</v>
      </c>
      <c r="AD7" s="38">
        <v>100.51</v>
      </c>
      <c r="AE7" s="38">
        <v>98.17</v>
      </c>
      <c r="AF7" s="38">
        <v>100.48</v>
      </c>
      <c r="AG7" s="38">
        <v>94.96</v>
      </c>
      <c r="AH7" s="38">
        <v>98.37</v>
      </c>
      <c r="AI7" s="38">
        <v>91.74</v>
      </c>
      <c r="AJ7" s="38">
        <v>220.63</v>
      </c>
      <c r="AK7" s="38">
        <v>286.57</v>
      </c>
      <c r="AL7" s="38">
        <v>370.54</v>
      </c>
      <c r="AM7" s="38">
        <v>454.49</v>
      </c>
      <c r="AN7" s="38">
        <v>561.74</v>
      </c>
      <c r="AO7" s="38">
        <v>1948.17</v>
      </c>
      <c r="AP7" s="38">
        <v>2103.21</v>
      </c>
      <c r="AQ7" s="38">
        <v>2146.5100000000002</v>
      </c>
      <c r="AR7" s="38">
        <v>2162.27</v>
      </c>
      <c r="AS7" s="38">
        <v>199.01</v>
      </c>
      <c r="AT7" s="38">
        <v>1484.74</v>
      </c>
      <c r="AU7" s="38">
        <v>399.07</v>
      </c>
      <c r="AV7" s="38">
        <v>367.59</v>
      </c>
      <c r="AW7" s="38">
        <v>368.75</v>
      </c>
      <c r="AX7" s="38">
        <v>363.39</v>
      </c>
      <c r="AY7" s="38">
        <v>351.45</v>
      </c>
      <c r="AZ7" s="38">
        <v>112.6</v>
      </c>
      <c r="BA7" s="38">
        <v>113.57</v>
      </c>
      <c r="BB7" s="38">
        <v>125.88</v>
      </c>
      <c r="BC7" s="38">
        <v>86.34</v>
      </c>
      <c r="BD7" s="38">
        <v>130.9</v>
      </c>
      <c r="BE7" s="38">
        <v>91.02</v>
      </c>
      <c r="BF7" s="38">
        <v>7738.44</v>
      </c>
      <c r="BG7" s="38">
        <v>2877.31</v>
      </c>
      <c r="BH7" s="38">
        <v>2744.64</v>
      </c>
      <c r="BI7" s="38">
        <v>2549.2800000000002</v>
      </c>
      <c r="BJ7" s="38">
        <v>2422.9</v>
      </c>
      <c r="BK7" s="38">
        <v>2784</v>
      </c>
      <c r="BL7" s="38">
        <v>3188.44</v>
      </c>
      <c r="BM7" s="38">
        <v>4170.3999999999996</v>
      </c>
      <c r="BN7" s="38">
        <v>2559.94</v>
      </c>
      <c r="BO7" s="38">
        <v>2834.34</v>
      </c>
      <c r="BP7" s="38">
        <v>1937.22</v>
      </c>
      <c r="BQ7" s="38">
        <v>55.46</v>
      </c>
      <c r="BR7" s="38">
        <v>56.88</v>
      </c>
      <c r="BS7" s="38">
        <v>54.11</v>
      </c>
      <c r="BT7" s="38">
        <v>51.8</v>
      </c>
      <c r="BU7" s="38">
        <v>48.25</v>
      </c>
      <c r="BV7" s="38">
        <v>29.21</v>
      </c>
      <c r="BW7" s="38">
        <v>26.47</v>
      </c>
      <c r="BX7" s="38">
        <v>32.14</v>
      </c>
      <c r="BY7" s="38">
        <v>37.82</v>
      </c>
      <c r="BZ7" s="38">
        <v>37.979999999999997</v>
      </c>
      <c r="CA7" s="38">
        <v>35.299999999999997</v>
      </c>
      <c r="CB7" s="38">
        <v>372.26</v>
      </c>
      <c r="CC7" s="38">
        <v>346.27</v>
      </c>
      <c r="CD7" s="38">
        <v>361.05</v>
      </c>
      <c r="CE7" s="38">
        <v>379.7</v>
      </c>
      <c r="CF7" s="38">
        <v>406.25</v>
      </c>
      <c r="CG7" s="38">
        <v>620.01</v>
      </c>
      <c r="CH7" s="38">
        <v>688.46</v>
      </c>
      <c r="CI7" s="38">
        <v>562.9</v>
      </c>
      <c r="CJ7" s="38">
        <v>482.51</v>
      </c>
      <c r="CK7" s="38">
        <v>484.48</v>
      </c>
      <c r="CL7" s="38">
        <v>521.14</v>
      </c>
      <c r="CM7" s="38">
        <v>40</v>
      </c>
      <c r="CN7" s="38">
        <v>40</v>
      </c>
      <c r="CO7" s="38">
        <v>50</v>
      </c>
      <c r="CP7" s="38">
        <v>50</v>
      </c>
      <c r="CQ7" s="38">
        <v>50</v>
      </c>
      <c r="CR7" s="38">
        <v>43.1</v>
      </c>
      <c r="CS7" s="38">
        <v>40.96</v>
      </c>
      <c r="CT7" s="38">
        <v>39.450000000000003</v>
      </c>
      <c r="CU7" s="38">
        <v>39.15</v>
      </c>
      <c r="CV7" s="38">
        <v>39.76</v>
      </c>
      <c r="CW7" s="38">
        <v>35.75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88.02</v>
      </c>
      <c r="DD7" s="38">
        <v>90.64</v>
      </c>
      <c r="DE7" s="38">
        <v>90.48</v>
      </c>
      <c r="DF7" s="38">
        <v>89.54</v>
      </c>
      <c r="DG7" s="38">
        <v>83.43</v>
      </c>
      <c r="DH7" s="38">
        <v>90.51</v>
      </c>
      <c r="DI7" s="38">
        <v>23.12</v>
      </c>
      <c r="DJ7" s="38">
        <v>26.01</v>
      </c>
      <c r="DK7" s="38">
        <v>28.9</v>
      </c>
      <c r="DL7" s="38">
        <v>31.79</v>
      </c>
      <c r="DM7" s="38">
        <v>34.68</v>
      </c>
      <c r="DN7" s="38">
        <v>26.37</v>
      </c>
      <c r="DO7" s="38">
        <v>27.41</v>
      </c>
      <c r="DP7" s="38">
        <v>30.5</v>
      </c>
      <c r="DQ7" s="38">
        <v>31.15</v>
      </c>
      <c r="DR7" s="38">
        <v>29.58</v>
      </c>
      <c r="DS7" s="38">
        <v>30.23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0.51</v>
      </c>
      <c r="EL7" s="38">
        <v>0</v>
      </c>
      <c r="EM7" s="38">
        <v>0</v>
      </c>
      <c r="EN7" s="38">
        <v>0</v>
      </c>
      <c r="EO7" s="38">
        <v>0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U6963</cp:lastModifiedBy>
  <dcterms:created xsi:type="dcterms:W3CDTF">2019-12-05T04:56:43Z</dcterms:created>
  <dcterms:modified xsi:type="dcterms:W3CDTF">2020-02-04T04:35:05Z</dcterms:modified>
  <cp:category/>
</cp:coreProperties>
</file>