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Ws9269y152251\40共有\250庶務係\104 経営・収支計画\H31(R元)年度\20200115 公営企業経営比較分析作成依頼\提出データ_局→財政係\"/>
    </mc:Choice>
  </mc:AlternateContent>
  <xr:revisionPtr revIDLastSave="0" documentId="13_ncr:1_{299E3944-420A-45DD-A9A8-4CC9767143CE}" xr6:coauthVersionLast="36" xr6:coauthVersionMax="36" xr10:uidLastSave="{00000000-0000-0000-0000-000000000000}"/>
  <workbookProtection workbookAlgorithmName="SHA-512" workbookHashValue="ky38tYpuZEQxxR9rUujJsiu4mmorKRCLzF2OXrwGlDoZ/SwgooErAUFUnA9+AvO4t1x2+8YNGkYo/3yk0RIrvw==" workbookSaltValue="fzSq/kpeoV2AbbzqUAL1V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BB10" i="4"/>
  <c r="AL10" i="4"/>
  <c r="AD10" i="4"/>
  <c r="W10" i="4"/>
  <c r="P10" i="4"/>
  <c r="B10" i="4"/>
  <c r="BB8" i="4"/>
  <c r="AT8" i="4"/>
  <c r="AD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<sst xmlns="http://schemas.openxmlformats.org/spreadsheetml/2006/main" count="245" uniqueCount="111">
  <si>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</si>
  <si>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</si>
  <si>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</si>
  <si>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</si>
  <si>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</si>
  <si>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</si>
  <si>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</si>
  <si>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</si>
  <si>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</si>
  <si>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</si>
  <si>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</si>
  <si>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</si>
  <si>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</si>
  <si>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</si>
  <si>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</si>
  <si>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</si>
  <si>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</si>
  <si>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</si>
  <si>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</si>
  <si>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</si>
  <si>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</si>
  <si>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</si>
  <si>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</si>
  <si>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</si>
  <si>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</si>
  <si>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</si>
  <si>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</si>
  <si>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</si>
  <si>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</si>
  <si>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</si>
  <si>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</si>
  <si>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</si>
  <si>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</si>
  <si>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</si>
  <si>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</si>
  <si>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</si>
  <si>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</si>
  <si>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</si>
  <si>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</si>
  <si>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</si>
  <si>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</si>
  <si>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</si>
  <si>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</si>
  <si>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</si>
  <si>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</si>
  <si>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</si>
  <si>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</si>
  <si>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</si>
  <si>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</si>
  <si>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</si>
  <si>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</si>
  <si>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</si>
  <si>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</si>
  <si>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</si>
  <si>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</si>
  <si>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</si>
  <si>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</si>
  <si>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</si>
  <si>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</si>
  <si>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</si>
  <si>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</si>
  <si>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</si>
  <si>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</si>
  <si>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</si>
  <si>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</si>
  <si>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</si>
  <si>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</si>
  <si>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</si>
  <si>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</si>
  <si>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</si>
  <si>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</si>
  <si>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</si>
  <si>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</si>
  <si>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</si>
  <si>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</si>
  <si>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</si>
  <si>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</si>
  <si>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</si>
  <si>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</si>
  <si>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</si>
  <si>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</si>
  <si>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</si>
  <si>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</si>
  <si>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</si>
  <si>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</si>
  <si>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</si>
  <si>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</si>
  <si>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</si>
  <si>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</si>
  <si>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</si>
  <si>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</si>
  <si>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</si>
  <si>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</si>
  <si>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</si>
  <si>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</si>
  <si>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</si>
  <si>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魚沼市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</si>
  <si>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</si>
  <si>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</si>
  <si>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</si>
  <si>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</si>
  <si>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</si>
  <si>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</si>
  <si>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</si>
  <si>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</si>
  <si>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</si>
  <si>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</si>
  <si>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</si>
  <si>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・小規模な処理区設定となっている。
・有形固定資産減価償却率は、整備が完了し、区域拡張に係る大きな投資はなく、減価償却が進んでいる。
・管渠は、老朽化による更新の時期となっていない。
</t>
  </si>
  <si>
    <t>・整備は完了しており、事業は施設設備の維持管理が主な業務となっている。
・事業に要する費用は、使用料収入や一般会計からの繰入金（企業債償還の交付税措置等）等で賄われている。水洗化率が100％に達し新たな接続が見込めないため、今後、人口減少、節水指向等の影響を直に受け、使用料収入の減少が見込まれる。
・今後、処理施設の更新が見込まれるが、使用料単価は高い水準にあり、更新費用の捻出に困難が予想される。
・平成28年度に策定した「魚沼市下水道事業経営戦略」の進捗管理や計画見直しを行いながら、経営の質と効率化を高め、市民サービスの安定的な継続が図られるよう運営するものとする。</t>
    <phoneticPr fontId="4"/>
  </si>
  <si>
    <t>・経常収支比率が低く、その分累積欠損比率が増加している。小規模な事業であり、また現段階では類似団体数が少なく、適切な比較が難しいところである。
・個別処理施設のため個々の施設の初期投資に係る資本費等がかかっており、処理原価も高くなっている。また、使用料は市内統一となっており、下水道関連5事業は一体的に運営されているため、経費回収率はそのような状況を反映していると思われる。
・施設利用率は、設置当時より人口や流入水量が減少傾向であるが、対象件数が少なく、処理人口に変動があると数値に大きく影響するものの、概ね同率で推移している。
・個別処理であるため流入水量に見合った規模への縮小が難しい。
・水洗化率は、100％となっており、接続は完了している。</t>
    <rPh sb="210" eb="212">
      <t>ゲンショウ</t>
    </rPh>
    <rPh sb="212" eb="21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</si>
</sst>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A6-4231-87F1-C4EEC25270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A6-4231-87F1-C4EEC25270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c:v>
                </c:pt>
                <c:pt idx="1">
                  <c:v>36</c:v>
                </c:pt>
                <c:pt idx="2">
                  <c:v>36</c:v>
                </c:pt>
                <c:pt idx="3">
                  <c:v>36</c:v>
                </c:pt>
                <c:pt idx="4">
                  <c:v>36</c:v>
                </c:pt>
              </c:numCache>
            </c:numRef>
          </c:val>
          <c:extLst>
            <c:ext xmlns:c16="http://schemas.microsoft.com/office/drawing/2014/chart" uri="{C3380CC4-5D6E-409C-BE32-E72D297353CC}">
              <c16:uniqueId val="{00000000-3187-4644-A22C-BFFEDA4E32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3187-4644-A22C-BFFEDA4E32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B70-41E5-9617-E4A3B4057F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8B70-41E5-9617-E4A3B4057F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77.599999999999994</c:v>
                </c:pt>
                <c:pt idx="1">
                  <c:v>77.150000000000006</c:v>
                </c:pt>
                <c:pt idx="2">
                  <c:v>75.75</c:v>
                </c:pt>
                <c:pt idx="3">
                  <c:v>77.92</c:v>
                </c:pt>
                <c:pt idx="4">
                  <c:v>81.040000000000006</c:v>
                </c:pt>
              </c:numCache>
            </c:numRef>
          </c:val>
          <c:extLst>
            <c:ext xmlns:c16="http://schemas.microsoft.com/office/drawing/2014/chart" uri="{C3380CC4-5D6E-409C-BE32-E72D297353CC}">
              <c16:uniqueId val="{00000000-2291-4E8D-9E94-E1A032A55E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93.93</c:v>
                </c:pt>
                <c:pt idx="1">
                  <c:v>93.17</c:v>
                </c:pt>
                <c:pt idx="2">
                  <c:v>91.08</c:v>
                </c:pt>
                <c:pt idx="3">
                  <c:v>93.87</c:v>
                </c:pt>
                <c:pt idx="4">
                  <c:v>86.84</c:v>
                </c:pt>
              </c:numCache>
            </c:numRef>
          </c:val>
          <c:smooth val="0"/>
          <c:extLst>
            <c:ext xmlns:c16="http://schemas.microsoft.com/office/drawing/2014/chart" uri="{C3380CC4-5D6E-409C-BE32-E72D297353CC}">
              <c16:uniqueId val="{00000001-2291-4E8D-9E94-E1A032A55E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52.51</c:v>
                </c:pt>
                <c:pt idx="1">
                  <c:v>59.08</c:v>
                </c:pt>
                <c:pt idx="2">
                  <c:v>65.33</c:v>
                </c:pt>
                <c:pt idx="3">
                  <c:v>71.86</c:v>
                </c:pt>
                <c:pt idx="4">
                  <c:v>78.400000000000006</c:v>
                </c:pt>
              </c:numCache>
            </c:numRef>
          </c:val>
          <c:extLst>
            <c:ext xmlns:c16="http://schemas.microsoft.com/office/drawing/2014/chart" uri="{C3380CC4-5D6E-409C-BE32-E72D297353CC}">
              <c16:uniqueId val="{00000000-196B-4447-81E7-B594FF975F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40.35</c:v>
                </c:pt>
                <c:pt idx="1">
                  <c:v>38.32</c:v>
                </c:pt>
                <c:pt idx="2">
                  <c:v>40.67</c:v>
                </c:pt>
                <c:pt idx="3">
                  <c:v>42.61</c:v>
                </c:pt>
                <c:pt idx="4">
                  <c:v>44.22</c:v>
                </c:pt>
              </c:numCache>
            </c:numRef>
          </c:val>
          <c:smooth val="0"/>
          <c:extLst>
            <c:ext xmlns:c16="http://schemas.microsoft.com/office/drawing/2014/chart" uri="{C3380CC4-5D6E-409C-BE32-E72D297353CC}">
              <c16:uniqueId val="{00000001-196B-4447-81E7-B594FF975F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91-4462-8604-8A3362C57E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91-4462-8604-8A3362C57E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596.62</c:v>
                </c:pt>
                <c:pt idx="1">
                  <c:v>813.96</c:v>
                </c:pt>
                <c:pt idx="2">
                  <c:v>1016.83</c:v>
                </c:pt>
                <c:pt idx="3">
                  <c:v>1210.26</c:v>
                </c:pt>
                <c:pt idx="4">
                  <c:v>1453.79</c:v>
                </c:pt>
              </c:numCache>
            </c:numRef>
          </c:val>
          <c:extLst>
            <c:ext xmlns:c16="http://schemas.microsoft.com/office/drawing/2014/chart" uri="{C3380CC4-5D6E-409C-BE32-E72D297353CC}">
              <c16:uniqueId val="{00000000-806D-4E10-B78D-274A798FA7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244.76</c:v>
                </c:pt>
                <c:pt idx="1">
                  <c:v>244.23</c:v>
                </c:pt>
                <c:pt idx="2">
                  <c:v>213.24</c:v>
                </c:pt>
                <c:pt idx="3">
                  <c:v>231.75</c:v>
                </c:pt>
                <c:pt idx="4">
                  <c:v>254.32</c:v>
                </c:pt>
              </c:numCache>
            </c:numRef>
          </c:val>
          <c:smooth val="0"/>
          <c:extLst>
            <c:ext xmlns:c16="http://schemas.microsoft.com/office/drawing/2014/chart" uri="{C3380CC4-5D6E-409C-BE32-E72D297353CC}">
              <c16:uniqueId val="{00000001-806D-4E10-B78D-274A798FA7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688.57</c:v>
                </c:pt>
                <c:pt idx="1">
                  <c:v>498.93</c:v>
                </c:pt>
                <c:pt idx="2">
                  <c:v>568.78</c:v>
                </c:pt>
                <c:pt idx="3">
                  <c:v>610.17999999999995</c:v>
                </c:pt>
                <c:pt idx="4">
                  <c:v>739.31</c:v>
                </c:pt>
              </c:numCache>
            </c:numRef>
          </c:val>
          <c:extLst>
            <c:ext xmlns:c16="http://schemas.microsoft.com/office/drawing/2014/chart" uri="{C3380CC4-5D6E-409C-BE32-E72D297353CC}">
              <c16:uniqueId val="{00000000-C4F7-4975-8618-6C393B855F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418.55</c:v>
                </c:pt>
                <c:pt idx="1">
                  <c:v>381.4</c:v>
                </c:pt>
                <c:pt idx="2">
                  <c:v>380.85</c:v>
                </c:pt>
                <c:pt idx="3">
                  <c:v>322.36</c:v>
                </c:pt>
                <c:pt idx="4">
                  <c:v>277.89</c:v>
                </c:pt>
              </c:numCache>
            </c:numRef>
          </c:val>
          <c:smooth val="0"/>
          <c:extLst>
            <c:ext xmlns:c16="http://schemas.microsoft.com/office/drawing/2014/chart" uri="{C3380CC4-5D6E-409C-BE32-E72D297353CC}">
              <c16:uniqueId val="{00000001-C4F7-4975-8618-6C393B855F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1498.38</c:v>
                </c:pt>
                <c:pt idx="1">
                  <c:v>411.97</c:v>
                </c:pt>
                <c:pt idx="2">
                  <c:v>388.49</c:v>
                </c:pt>
                <c:pt idx="3">
                  <c:v>367.3</c:v>
                </c:pt>
                <c:pt idx="4">
                  <c:v>363.72</c:v>
                </c:pt>
              </c:numCache>
            </c:numRef>
          </c:val>
          <c:extLst>
            <c:ext xmlns:c16="http://schemas.microsoft.com/office/drawing/2014/chart" uri="{C3380CC4-5D6E-409C-BE32-E72D297353CC}">
              <c16:uniqueId val="{00000000-A38B-44AC-9252-E6C98EA57C3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A38B-44AC-9252-E6C98EA57C3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36.56</c:v>
                </c:pt>
                <c:pt idx="1">
                  <c:v>35.08</c:v>
                </c:pt>
                <c:pt idx="2">
                  <c:v>33.94</c:v>
                </c:pt>
                <c:pt idx="3">
                  <c:v>36.49</c:v>
                </c:pt>
                <c:pt idx="4">
                  <c:v>39.700000000000003</c:v>
                </c:pt>
              </c:numCache>
            </c:numRef>
          </c:val>
          <c:extLst>
            <c:ext xmlns:c16="http://schemas.microsoft.com/office/drawing/2014/chart" uri="{C3380CC4-5D6E-409C-BE32-E72D297353CC}">
              <c16:uniqueId val="{00000000-0C97-4E6D-AEE4-25C9442268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0C97-4E6D-AEE4-25C9442268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584.29999999999995</c:v>
                </c:pt>
                <c:pt idx="1">
                  <c:v>603.79999999999995</c:v>
                </c:pt>
                <c:pt idx="2">
                  <c:v>606.28</c:v>
                </c:pt>
                <c:pt idx="3">
                  <c:v>564.30999999999995</c:v>
                </c:pt>
                <c:pt idx="4">
                  <c:v>522.24</c:v>
                </c:pt>
              </c:numCache>
            </c:numRef>
          </c:val>
          <c:extLst>
            <c:ext xmlns:c16="http://schemas.microsoft.com/office/drawing/2014/chart" uri="{C3380CC4-5D6E-409C-BE32-E72D297353CC}">
              <c16:uniqueId val="{00000000-B00A-4B59-93BC-CB19E75792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B00A-4B59-93BC-CB19E75792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P5" sqref="P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魚沼市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36368</v>
      </c>
      <c r="AM8" s="68"/>
      <c r="AN8" s="68"/>
      <c r="AO8" s="68"/>
      <c r="AP8" s="68"/>
      <c r="AQ8" s="68"/>
      <c r="AR8" s="68"/>
      <c r="AS8" s="68"/>
      <c r="AT8" s="67">
        <f>データ!T6</f>
        <v>946.76</v>
      </c>
      <c r="AU8" s="67"/>
      <c r="AV8" s="67"/>
      <c r="AW8" s="67"/>
      <c r="AX8" s="67"/>
      <c r="AY8" s="67"/>
      <c r="AZ8" s="67"/>
      <c r="BA8" s="67"/>
      <c r="BB8" s="67">
        <f>データ!U6</f>
        <v>38.409999999999997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30.93</v>
      </c>
      <c r="J10" s="67"/>
      <c r="K10" s="67"/>
      <c r="L10" s="67"/>
      <c r="M10" s="67"/>
      <c r="N10" s="67"/>
      <c r="O10" s="67"/>
      <c r="P10" s="67">
        <f>データ!P6</f>
        <v>0.1</v>
      </c>
      <c r="Q10" s="67"/>
      <c r="R10" s="67"/>
      <c r="S10" s="67"/>
      <c r="T10" s="67"/>
      <c r="U10" s="67"/>
      <c r="V10" s="67"/>
      <c r="W10" s="67">
        <f>データ!Q6</f>
        <v>100</v>
      </c>
      <c r="X10" s="67"/>
      <c r="Y10" s="67"/>
      <c r="Z10" s="67"/>
      <c r="AA10" s="67"/>
      <c r="AB10" s="67"/>
      <c r="AC10" s="67"/>
      <c r="AD10" s="68">
        <f>データ!R6</f>
        <v>4039</v>
      </c>
      <c r="AE10" s="68"/>
      <c r="AF10" s="68"/>
      <c r="AG10" s="68"/>
      <c r="AH10" s="68"/>
      <c r="AI10" s="68"/>
      <c r="AJ10" s="68"/>
      <c r="AK10" s="2"/>
      <c r="AL10" s="68">
        <f>データ!V6</f>
        <v>37</v>
      </c>
      <c r="AM10" s="68"/>
      <c r="AN10" s="68"/>
      <c r="AO10" s="68"/>
      <c r="AP10" s="68"/>
      <c r="AQ10" s="68"/>
      <c r="AR10" s="68"/>
      <c r="AS10" s="68"/>
      <c r="AT10" s="67">
        <f>データ!W6</f>
        <v>0.01</v>
      </c>
      <c r="AU10" s="67"/>
      <c r="AV10" s="67"/>
      <c r="AW10" s="67"/>
      <c r="AX10" s="67"/>
      <c r="AY10" s="67"/>
      <c r="AZ10" s="67"/>
      <c r="BA10" s="67"/>
      <c r="BB10" s="67">
        <f>データ!X6</f>
        <v>3700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Hc12OJ78fzkHVqlN30X3CVMCKB1Sire5ZVc7sShkTZR9w509zXY00RD5q+rLGt/3k9fkAnC8rf0AA8gpakyp+A==" saltValue="QLslEClZMtC2ZtJGIAQv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152251</v>
      </c>
      <c r="D6" s="33">
        <f t="shared" si="3"/>
        <v>46</v>
      </c>
      <c r="E6" s="33">
        <f t="shared" si="3"/>
        <v>18</v>
      </c>
      <c r="F6" s="33">
        <f t="shared" si="3"/>
        <v>1</v>
      </c>
      <c r="G6" s="33">
        <f t="shared" si="3"/>
        <v>0</v>
      </c>
      <c r="H6" s="33" t="str">
        <f t="shared" si="3"/>
        <v>新潟県　魚沼市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30.93</v>
      </c>
      <c r="P6" s="34">
        <f t="shared" si="3"/>
        <v>0.1</v>
      </c>
      <c r="Q6" s="34">
        <f t="shared" si="3"/>
        <v>100</v>
      </c>
      <c r="R6" s="34">
        <f t="shared" si="3"/>
        <v>4039</v>
      </c>
      <c r="S6" s="34">
        <f t="shared" si="3"/>
        <v>36368</v>
      </c>
      <c r="T6" s="34">
        <f t="shared" si="3"/>
        <v>946.76</v>
      </c>
      <c r="U6" s="34">
        <f t="shared" si="3"/>
        <v>38.409999999999997</v>
      </c>
      <c r="V6" s="34">
        <f t="shared" si="3"/>
        <v>37</v>
      </c>
      <c r="W6" s="34">
        <f t="shared" si="3"/>
        <v>0.01</v>
      </c>
      <c r="X6" s="34">
        <f t="shared" si="3"/>
        <v>3700</v>
      </c>
      <c r="Y6" s="35">
        <f>IF(Y7="",NA(),Y7)</f>
        <v>77.599999999999994</v>
      </c>
      <c r="Z6" s="35">
        <f t="shared" ref="Z6:AH6" si="4">IF(Z7="",NA(),Z7)</f>
        <v>77.150000000000006</v>
      </c>
      <c r="AA6" s="35">
        <f t="shared" si="4"/>
        <v>75.75</v>
      </c>
      <c r="AB6" s="35">
        <f t="shared" si="4"/>
        <v>77.92</v>
      </c>
      <c r="AC6" s="35">
        <f t="shared" si="4"/>
        <v>81.040000000000006</v>
      </c>
      <c r="AD6" s="35">
        <f t="shared" si="4"/>
        <v>93.93</v>
      </c>
      <c r="AE6" s="35">
        <f t="shared" si="4"/>
        <v>93.17</v>
      </c>
      <c r="AF6" s="35">
        <f t="shared" si="4"/>
        <v>91.08</v>
      </c>
      <c r="AG6" s="35">
        <f t="shared" si="4"/>
        <v>93.87</v>
      </c>
      <c r="AH6" s="35">
        <f t="shared" si="4"/>
        <v>86.84</v>
      </c>
      <c r="AI6" s="34" t="str">
        <f>IF(AI7="","",IF(AI7="-","【-】","【"&amp;SUBSTITUTE(TEXT(AI7,"#,##0.00"),"-","△")&amp;"】"))</f>
        <v>【91.71】</v>
      </c>
      <c r="AJ6" s="35">
        <f>IF(AJ7="",NA(),AJ7)</f>
        <v>596.62</v>
      </c>
      <c r="AK6" s="35">
        <f t="shared" ref="AK6:AS6" si="5">IF(AK7="",NA(),AK7)</f>
        <v>813.96</v>
      </c>
      <c r="AL6" s="35">
        <f t="shared" si="5"/>
        <v>1016.83</v>
      </c>
      <c r="AM6" s="35">
        <f t="shared" si="5"/>
        <v>1210.26</v>
      </c>
      <c r="AN6" s="35">
        <f t="shared" si="5"/>
        <v>1453.79</v>
      </c>
      <c r="AO6" s="35">
        <f t="shared" si="5"/>
        <v>244.76</v>
      </c>
      <c r="AP6" s="35">
        <f t="shared" si="5"/>
        <v>244.23</v>
      </c>
      <c r="AQ6" s="35">
        <f t="shared" si="5"/>
        <v>213.24</v>
      </c>
      <c r="AR6" s="35">
        <f t="shared" si="5"/>
        <v>231.75</v>
      </c>
      <c r="AS6" s="35">
        <f t="shared" si="5"/>
        <v>254.32</v>
      </c>
      <c r="AT6" s="34" t="str">
        <f>IF(AT7="","",IF(AT7="-","【-】","【"&amp;SUBSTITUTE(TEXT(AT7,"#,##0.00"),"-","△")&amp;"】"))</f>
        <v>【180.68】</v>
      </c>
      <c r="AU6" s="35">
        <f>IF(AU7="",NA(),AU7)</f>
        <v>688.57</v>
      </c>
      <c r="AV6" s="35">
        <f t="shared" ref="AV6:BD6" si="6">IF(AV7="",NA(),AV7)</f>
        <v>498.93</v>
      </c>
      <c r="AW6" s="35">
        <f t="shared" si="6"/>
        <v>568.78</v>
      </c>
      <c r="AX6" s="35">
        <f t="shared" si="6"/>
        <v>610.17999999999995</v>
      </c>
      <c r="AY6" s="35">
        <f t="shared" si="6"/>
        <v>739.31</v>
      </c>
      <c r="AZ6" s="35">
        <f t="shared" si="6"/>
        <v>418.55</v>
      </c>
      <c r="BA6" s="35">
        <f t="shared" si="6"/>
        <v>381.4</v>
      </c>
      <c r="BB6" s="35">
        <f t="shared" si="6"/>
        <v>380.85</v>
      </c>
      <c r="BC6" s="35">
        <f t="shared" si="6"/>
        <v>322.36</v>
      </c>
      <c r="BD6" s="35">
        <f t="shared" si="6"/>
        <v>277.89</v>
      </c>
      <c r="BE6" s="34" t="str">
        <f>IF(BE7="","",IF(BE7="-","【-】","【"&amp;SUBSTITUTE(TEXT(BE7,"#,##0.00"),"-","△")&amp;"】"))</f>
        <v>【273.97】</v>
      </c>
      <c r="BF6" s="35">
        <f>IF(BF7="",NA(),BF7)</f>
        <v>1498.38</v>
      </c>
      <c r="BG6" s="35">
        <f t="shared" ref="BG6:BO6" si="7">IF(BG7="",NA(),BG7)</f>
        <v>411.97</v>
      </c>
      <c r="BH6" s="35">
        <f t="shared" si="7"/>
        <v>388.49</v>
      </c>
      <c r="BI6" s="35">
        <f t="shared" si="7"/>
        <v>367.3</v>
      </c>
      <c r="BJ6" s="35">
        <f t="shared" si="7"/>
        <v>363.72</v>
      </c>
      <c r="BK6" s="35">
        <f t="shared" si="7"/>
        <v>701.33</v>
      </c>
      <c r="BL6" s="35">
        <f t="shared" si="7"/>
        <v>663.76</v>
      </c>
      <c r="BM6" s="35">
        <f t="shared" si="7"/>
        <v>566.35</v>
      </c>
      <c r="BN6" s="35">
        <f t="shared" si="7"/>
        <v>888.8</v>
      </c>
      <c r="BO6" s="35">
        <f t="shared" si="7"/>
        <v>855.65</v>
      </c>
      <c r="BP6" s="34" t="str">
        <f>IF(BP7="","",IF(BP7="-","【-】","【"&amp;SUBSTITUTE(TEXT(BP7,"#,##0.00"),"-","△")&amp;"】"))</f>
        <v>【860.68】</v>
      </c>
      <c r="BQ6" s="35">
        <f>IF(BQ7="",NA(),BQ7)</f>
        <v>36.56</v>
      </c>
      <c r="BR6" s="35">
        <f t="shared" ref="BR6:BZ6" si="8">IF(BR7="",NA(),BR7)</f>
        <v>35.08</v>
      </c>
      <c r="BS6" s="35">
        <f t="shared" si="8"/>
        <v>33.94</v>
      </c>
      <c r="BT6" s="35">
        <f t="shared" si="8"/>
        <v>36.49</v>
      </c>
      <c r="BU6" s="35">
        <f t="shared" si="8"/>
        <v>39.700000000000003</v>
      </c>
      <c r="BV6" s="35">
        <f t="shared" si="8"/>
        <v>53.48</v>
      </c>
      <c r="BW6" s="35">
        <f t="shared" si="8"/>
        <v>53.76</v>
      </c>
      <c r="BX6" s="35">
        <f t="shared" si="8"/>
        <v>52.27</v>
      </c>
      <c r="BY6" s="35">
        <f t="shared" si="8"/>
        <v>52.55</v>
      </c>
      <c r="BZ6" s="35">
        <f t="shared" si="8"/>
        <v>52.23</v>
      </c>
      <c r="CA6" s="34" t="str">
        <f>IF(CA7="","",IF(CA7="-","【-】","【"&amp;SUBSTITUTE(TEXT(CA7,"#,##0.00"),"-","△")&amp;"】"))</f>
        <v>【52.12】</v>
      </c>
      <c r="CB6" s="35">
        <f>IF(CB7="",NA(),CB7)</f>
        <v>584.29999999999995</v>
      </c>
      <c r="CC6" s="35">
        <f t="shared" ref="CC6:CK6" si="9">IF(CC7="",NA(),CC7)</f>
        <v>603.79999999999995</v>
      </c>
      <c r="CD6" s="35">
        <f t="shared" si="9"/>
        <v>606.28</v>
      </c>
      <c r="CE6" s="35">
        <f t="shared" si="9"/>
        <v>564.30999999999995</v>
      </c>
      <c r="CF6" s="35">
        <f t="shared" si="9"/>
        <v>522.24</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36</v>
      </c>
      <c r="CN6" s="35">
        <f t="shared" ref="CN6:CV6" si="10">IF(CN7="",NA(),CN7)</f>
        <v>36</v>
      </c>
      <c r="CO6" s="35">
        <f t="shared" si="10"/>
        <v>36</v>
      </c>
      <c r="CP6" s="35">
        <f t="shared" si="10"/>
        <v>36</v>
      </c>
      <c r="CQ6" s="35">
        <f t="shared" si="10"/>
        <v>36</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5">
        <f>IF(DI7="",NA(),DI7)</f>
        <v>52.51</v>
      </c>
      <c r="DJ6" s="35">
        <f t="shared" ref="DJ6:DR6" si="12">IF(DJ7="",NA(),DJ7)</f>
        <v>59.08</v>
      </c>
      <c r="DK6" s="35">
        <f t="shared" si="12"/>
        <v>65.33</v>
      </c>
      <c r="DL6" s="35">
        <f t="shared" si="12"/>
        <v>71.86</v>
      </c>
      <c r="DM6" s="35">
        <f t="shared" si="12"/>
        <v>78.400000000000006</v>
      </c>
      <c r="DN6" s="35">
        <f t="shared" si="12"/>
        <v>40.35</v>
      </c>
      <c r="DO6" s="35">
        <f t="shared" si="12"/>
        <v>38.32</v>
      </c>
      <c r="DP6" s="35">
        <f t="shared" si="12"/>
        <v>40.67</v>
      </c>
      <c r="DQ6" s="35">
        <f t="shared" si="12"/>
        <v>42.61</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152251</v>
      </c>
      <c r="D7" s="37">
        <v>46</v>
      </c>
      <c r="E7" s="37">
        <v>18</v>
      </c>
      <c r="F7" s="37">
        <v>1</v>
      </c>
      <c r="G7" s="37">
        <v>0</v>
      </c>
      <c r="H7" s="37" t="s">
        <v>96</v>
      </c>
      <c r="I7" s="37" t="s">
        <v>97</v>
      </c>
      <c r="J7" s="37" t="s">
        <v>98</v>
      </c>
      <c r="K7" s="37" t="s">
        <v>99</v>
      </c>
      <c r="L7" s="37" t="s">
        <v>100</v>
      </c>
      <c r="M7" s="37" t="s">
        <v>101</v>
      </c>
      <c r="N7" s="38" t="s">
        <v>102</v>
      </c>
      <c r="O7" s="38">
        <v>30.93</v>
      </c>
      <c r="P7" s="38">
        <v>0.1</v>
      </c>
      <c r="Q7" s="38">
        <v>100</v>
      </c>
      <c r="R7" s="38">
        <v>4039</v>
      </c>
      <c r="S7" s="38">
        <v>36368</v>
      </c>
      <c r="T7" s="38">
        <v>946.76</v>
      </c>
      <c r="U7" s="38">
        <v>38.409999999999997</v>
      </c>
      <c r="V7" s="38">
        <v>37</v>
      </c>
      <c r="W7" s="38">
        <v>0.01</v>
      </c>
      <c r="X7" s="38">
        <v>3700</v>
      </c>
      <c r="Y7" s="38">
        <v>77.599999999999994</v>
      </c>
      <c r="Z7" s="38">
        <v>77.150000000000006</v>
      </c>
      <c r="AA7" s="38">
        <v>75.75</v>
      </c>
      <c r="AB7" s="38">
        <v>77.92</v>
      </c>
      <c r="AC7" s="38">
        <v>81.040000000000006</v>
      </c>
      <c r="AD7" s="38">
        <v>93.93</v>
      </c>
      <c r="AE7" s="38">
        <v>93.17</v>
      </c>
      <c r="AF7" s="38">
        <v>91.08</v>
      </c>
      <c r="AG7" s="38">
        <v>93.87</v>
      </c>
      <c r="AH7" s="38">
        <v>86.84</v>
      </c>
      <c r="AI7" s="38">
        <v>91.71</v>
      </c>
      <c r="AJ7" s="38">
        <v>596.62</v>
      </c>
      <c r="AK7" s="38">
        <v>813.96</v>
      </c>
      <c r="AL7" s="38">
        <v>1016.83</v>
      </c>
      <c r="AM7" s="38">
        <v>1210.26</v>
      </c>
      <c r="AN7" s="38">
        <v>1453.79</v>
      </c>
      <c r="AO7" s="38">
        <v>244.76</v>
      </c>
      <c r="AP7" s="38">
        <v>244.23</v>
      </c>
      <c r="AQ7" s="38">
        <v>213.24</v>
      </c>
      <c r="AR7" s="38">
        <v>231.75</v>
      </c>
      <c r="AS7" s="38">
        <v>254.32</v>
      </c>
      <c r="AT7" s="38">
        <v>180.68</v>
      </c>
      <c r="AU7" s="38">
        <v>688.57</v>
      </c>
      <c r="AV7" s="38">
        <v>498.93</v>
      </c>
      <c r="AW7" s="38">
        <v>568.78</v>
      </c>
      <c r="AX7" s="38">
        <v>610.17999999999995</v>
      </c>
      <c r="AY7" s="38">
        <v>739.31</v>
      </c>
      <c r="AZ7" s="38">
        <v>418.55</v>
      </c>
      <c r="BA7" s="38">
        <v>381.4</v>
      </c>
      <c r="BB7" s="38">
        <v>380.85</v>
      </c>
      <c r="BC7" s="38">
        <v>322.36</v>
      </c>
      <c r="BD7" s="38">
        <v>277.89</v>
      </c>
      <c r="BE7" s="38">
        <v>273.97000000000003</v>
      </c>
      <c r="BF7" s="38">
        <v>1498.38</v>
      </c>
      <c r="BG7" s="38">
        <v>411.97</v>
      </c>
      <c r="BH7" s="38">
        <v>388.49</v>
      </c>
      <c r="BI7" s="38">
        <v>367.3</v>
      </c>
      <c r="BJ7" s="38">
        <v>363.72</v>
      </c>
      <c r="BK7" s="38">
        <v>701.33</v>
      </c>
      <c r="BL7" s="38">
        <v>663.76</v>
      </c>
      <c r="BM7" s="38">
        <v>566.35</v>
      </c>
      <c r="BN7" s="38">
        <v>888.8</v>
      </c>
      <c r="BO7" s="38">
        <v>855.65</v>
      </c>
      <c r="BP7" s="38">
        <v>860.68</v>
      </c>
      <c r="BQ7" s="38">
        <v>36.56</v>
      </c>
      <c r="BR7" s="38">
        <v>35.08</v>
      </c>
      <c r="BS7" s="38">
        <v>33.94</v>
      </c>
      <c r="BT7" s="38">
        <v>36.49</v>
      </c>
      <c r="BU7" s="38">
        <v>39.700000000000003</v>
      </c>
      <c r="BV7" s="38">
        <v>53.48</v>
      </c>
      <c r="BW7" s="38">
        <v>53.76</v>
      </c>
      <c r="BX7" s="38">
        <v>52.27</v>
      </c>
      <c r="BY7" s="38">
        <v>52.55</v>
      </c>
      <c r="BZ7" s="38">
        <v>52.23</v>
      </c>
      <c r="CA7" s="38">
        <v>52.12</v>
      </c>
      <c r="CB7" s="38">
        <v>584.29999999999995</v>
      </c>
      <c r="CC7" s="38">
        <v>603.79999999999995</v>
      </c>
      <c r="CD7" s="38">
        <v>606.28</v>
      </c>
      <c r="CE7" s="38">
        <v>564.30999999999995</v>
      </c>
      <c r="CF7" s="38">
        <v>522.24</v>
      </c>
      <c r="CG7" s="38">
        <v>277.29000000000002</v>
      </c>
      <c r="CH7" s="38">
        <v>275.25</v>
      </c>
      <c r="CI7" s="38">
        <v>291.01</v>
      </c>
      <c r="CJ7" s="38">
        <v>292.45</v>
      </c>
      <c r="CK7" s="38">
        <v>294.05</v>
      </c>
      <c r="CL7" s="38">
        <v>299.14</v>
      </c>
      <c r="CM7" s="38">
        <v>36</v>
      </c>
      <c r="CN7" s="38">
        <v>36</v>
      </c>
      <c r="CO7" s="38">
        <v>36</v>
      </c>
      <c r="CP7" s="38">
        <v>36</v>
      </c>
      <c r="CQ7" s="38">
        <v>36</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v>52.51</v>
      </c>
      <c r="DJ7" s="38">
        <v>59.08</v>
      </c>
      <c r="DK7" s="38">
        <v>65.33</v>
      </c>
      <c r="DL7" s="38">
        <v>71.86</v>
      </c>
      <c r="DM7" s="38">
        <v>78.400000000000006</v>
      </c>
      <c r="DN7" s="38">
        <v>40.35</v>
      </c>
      <c r="DO7" s="38">
        <v>38.32</v>
      </c>
      <c r="DP7" s="38">
        <v>40.67</v>
      </c>
      <c r="DQ7" s="38">
        <v>42.61</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U6963</cp:lastModifiedBy>
  <cp:lastPrinted>2020-01-23T06:44:13Z</cp:lastPrinted>
  <dcterms:created xsi:type="dcterms:W3CDTF">2019-12-05T04:58:20Z</dcterms:created>
  <dcterms:modified xsi:type="dcterms:W3CDTF">2020-01-23T06:46:34Z</dcterms:modified>
  <cp:category/>
</cp:coreProperties>
</file>