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Ws9269y152251\40共有\250庶務係\104 経営・収支計画\H31(R元)年度\20200115 公営企業経営比較分析作成依頼\提出データ_局→財政係\"/>
    </mc:Choice>
  </mc:AlternateContent>
  <xr:revisionPtr revIDLastSave="0" documentId="13_ncr:1_{BCB65513-C704-4A9D-A765-9B893EA3E4E1}" xr6:coauthVersionLast="36" xr6:coauthVersionMax="36" xr10:uidLastSave="{00000000-0000-0000-0000-000000000000}"/>
  <workbookProtection workbookAlgorithmName="SHA-512" workbookHashValue="6vi3gZ80rlYhHBAqRu8zTqQyc1SkAC22LB7BaMeLpppfDVGeWPGBh0xK0MDNFou2IXWyTIjMilQXV//LuSn7Cw==" workbookSaltValue="PqUDGSoIh3YXtuUyH8MKuw=="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P10" i="4" s="1"/>
  <c r="O6" i="5"/>
  <c r="N6" i="5"/>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AT8" i="4"/>
  <c r="AL8" i="4"/>
  <c r="AD8" i="4"/>
  <c r="P8" i="4"/>
  <c r="I8" i="4"/>
  <c r="B8"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<sst xmlns="http://schemas.openxmlformats.org/spreadsheetml/2006/main" count="220" uniqueCount="108">
  <si>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</si>
  <si>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</si>
  <si>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</si>
  <si>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</si>
  <si>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</si>
  <si>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</si>
  <si>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</si>
  <si>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</si>
  <si>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</si>
  <si>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</si>
  <si>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</si>
  <si>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</si>
  <si>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</si>
  <si>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</si>
  <si>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</si>
  <si>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</si>
  <si>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</si>
  <si>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</si>
  <si>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</si>
  <si>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</si>
  <si>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</si>
  <si>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</si>
  <si>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</si>
  <si>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</si>
  <si>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</si>
  <si>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</si>
  <si>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</si>
  <si>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</si>
  <si>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</si>
  <si>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</si>
  <si>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</si>
  <si>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</si>
  <si>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</si>
  <si>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</si>
  <si>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</si>
  <si>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</si>
  <si>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</si>
  <si>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</si>
  <si>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</si>
  <si>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</si>
  <si>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</si>
  <si>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</si>
  <si>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</si>
  <si>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</si>
  <si>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</si>
  <si>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</si>
  <si>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</si>
  <si>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</si>
  <si>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</si>
  <si>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</si>
  <si>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</si>
  <si>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</si>
  <si>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</si>
  <si>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</si>
  <si>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</si>
  <si>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</si>
  <si>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</si>
  <si>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</si>
  <si>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</si>
  <si>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</si>
  <si>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</si>
  <si>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</si>
  <si>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</si>
  <si>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</si>
  <si>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</si>
  <si>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</si>
  <si>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</si>
  <si>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</si>
  <si>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</si>
  <si>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</si>
  <si>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</si>
  <si>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</si>
  <si>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</si>
  <si>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</si>
  <si>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</si>
  <si>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</si>
  <si>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</si>
  <si>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</si>
  <si>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</si>
  <si>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</si>
  <si>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</si>
  <si>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</si>
  <si>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</si>
  <si>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</si>
  <si>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</si>
  <si>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</si>
  <si>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</si>
  <si>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</si>
  <si>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</si>
  <si>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</si>
  <si>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</si>
  <si>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</si>
  <si>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</si>
  <si>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魚沼市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</si>
  <si>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</si>
  <si>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</si>
  <si>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</si>
  <si>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</si>
  <si>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</si>
  <si>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</si>
  <si>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</si>
  <si>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</si>
  <si>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</si>
  <si>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</si>
  <si>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</si>
  <si>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・経常収支比率は、平成26年度当初に料金を減額改定したことにより、類似団体を下回る状況となっているが、単年度の収支が黒字であることを示す100％超となっており、概ね健全な経営状況となっている。
・料金回収率についても、平成26年度料金改定により、類似団体を下回っている。一般会計負担分を料金原価から控除しているため100％を下回る状況となっている。
・企業債残高対給水収益比率では、類似団体よりも高く、企業債の残高が多くなっている。これは、当市が簡易水道事業を上水道会計と一本の会計で経理していることにより、簡易水道事業の企業債償還に係る一般会計負担分が残高に多く含まれているためであり、類似団体との比較が難しく、一概に高いとは判断できない。
・給水原価については、類似団体よりも低く抑えられ、一般会計負担分を控除する前でも低い状況となっており、経営の在り方は概ね良好と考えられる。
・有収率及び施設利用率は低い状況にあるが、山間部を多く給水区域に含む地理的な条件によるものと考えられる。今後、有収率は漏水調査を行いつつ老朽管対策と合わせ改善を目指すものとする。また、施設利用率は適正な規模へのダウンサイジングや施設の統廃合を検討していくこととする。</t>
    <rPh sb="506" eb="508">
      <t>シセツ</t>
    </rPh>
    <rPh sb="509" eb="512">
      <t>トウハイゴウ</t>
    </rPh>
    <phoneticPr fontId="4"/>
  </si>
  <si>
    <t>・現状では、低い給水原価に抑えることができ、概ね健全な経営状況と言える。一方、施設の老朽化は数値以上に進行していると考えられ、更新投資を急ぐべき状況であると考えられる。
・平成28年度に策定した「魚沼市水道事業経営戦略」の進捗管理や計画見直しを行いながら、経営の質と効率化を高め、各種数値の改善とともに市民サービスの安定的な継続が図られるよう運営するものとする。</t>
    <phoneticPr fontId="4"/>
  </si>
  <si>
    <t>・管路経年化率は、平成27年度から類似団体平均を上回っていたが、平成30年度は類似団体と同程度となった。当市の管路の多くは、古い設計指針、資材により設置されており、また、中越大震災、中越沖地震、東日本大震災と度重なる地震の影響を受け、実耐用年数は法定耐用年数の40年より短くなるものと見込んでいる。
こうしたことから、老朽具合を的確に把握しつつ、平成28年度に策定した「魚沼市水道事業経営戦略」に基づき、引き続き適切な更新投資を実施することとする。</t>
    <rPh sb="17" eb="21">
      <t>ルイジダンタイ</t>
    </rPh>
    <rPh sb="21" eb="23">
      <t>ヘイキン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</si>
</sst>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1.22</c:v>
                </c:pt>
                <c:pt idx="1">
                  <c:v>0.67</c:v>
                </c:pt>
                <c:pt idx="2">
                  <c:v>0.76</c:v>
                </c:pt>
                <c:pt idx="3">
                  <c:v>0.84</c:v>
                </c:pt>
                <c:pt idx="4">
                  <c:v>0.52</c:v>
                </c:pt>
              </c:numCache>
            </c:numRef>
          </c:val>
          <c:extLst>
            <c:ext xmlns:c16="http://schemas.microsoft.com/office/drawing/2014/chart" uri="{C3380CC4-5D6E-409C-BE32-E72D297353CC}">
              <c16:uniqueId val="{00000000-62C2-4F2A-B7D3-CB766D2A4B6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0.57999999999999996</c:v>
                </c:pt>
              </c:numCache>
            </c:numRef>
          </c:val>
          <c:smooth val="0"/>
          <c:extLst>
            <c:ext xmlns:c16="http://schemas.microsoft.com/office/drawing/2014/chart" uri="{C3380CC4-5D6E-409C-BE32-E72D297353CC}">
              <c16:uniqueId val="{00000001-62C2-4F2A-B7D3-CB766D2A4B6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56.98</c:v>
                </c:pt>
                <c:pt idx="1">
                  <c:v>56.62</c:v>
                </c:pt>
                <c:pt idx="2">
                  <c:v>56.8</c:v>
                </c:pt>
                <c:pt idx="3">
                  <c:v>56.47</c:v>
                </c:pt>
                <c:pt idx="4">
                  <c:v>56.4</c:v>
                </c:pt>
              </c:numCache>
            </c:numRef>
          </c:val>
          <c:extLst>
            <c:ext xmlns:c16="http://schemas.microsoft.com/office/drawing/2014/chart" uri="{C3380CC4-5D6E-409C-BE32-E72D297353CC}">
              <c16:uniqueId val="{00000000-8F19-49BF-AC5E-0179DA7A7E3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59.74</c:v>
                </c:pt>
              </c:numCache>
            </c:numRef>
          </c:val>
          <c:smooth val="0"/>
          <c:extLst>
            <c:ext xmlns:c16="http://schemas.microsoft.com/office/drawing/2014/chart" uri="{C3380CC4-5D6E-409C-BE32-E72D297353CC}">
              <c16:uniqueId val="{00000001-8F19-49BF-AC5E-0179DA7A7E3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74.23</c:v>
                </c:pt>
                <c:pt idx="1">
                  <c:v>75.37</c:v>
                </c:pt>
                <c:pt idx="2">
                  <c:v>74.599999999999994</c:v>
                </c:pt>
                <c:pt idx="3">
                  <c:v>74.010000000000005</c:v>
                </c:pt>
                <c:pt idx="4">
                  <c:v>73.91</c:v>
                </c:pt>
              </c:numCache>
            </c:numRef>
          </c:val>
          <c:extLst>
            <c:ext xmlns:c16="http://schemas.microsoft.com/office/drawing/2014/chart" uri="{C3380CC4-5D6E-409C-BE32-E72D297353CC}">
              <c16:uniqueId val="{00000000-D42D-4C83-92F0-A0C78DED0E1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84.8</c:v>
                </c:pt>
              </c:numCache>
            </c:numRef>
          </c:val>
          <c:smooth val="0"/>
          <c:extLst>
            <c:ext xmlns:c16="http://schemas.microsoft.com/office/drawing/2014/chart" uri="{C3380CC4-5D6E-409C-BE32-E72D297353CC}">
              <c16:uniqueId val="{00000001-D42D-4C83-92F0-A0C78DED0E1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102.04</c:v>
                </c:pt>
                <c:pt idx="1">
                  <c:v>104.83</c:v>
                </c:pt>
                <c:pt idx="2">
                  <c:v>108.47</c:v>
                </c:pt>
                <c:pt idx="3">
                  <c:v>108.32</c:v>
                </c:pt>
                <c:pt idx="4">
                  <c:v>110.25</c:v>
                </c:pt>
              </c:numCache>
            </c:numRef>
          </c:val>
          <c:extLst>
            <c:ext xmlns:c16="http://schemas.microsoft.com/office/drawing/2014/chart" uri="{C3380CC4-5D6E-409C-BE32-E72D297353CC}">
              <c16:uniqueId val="{00000000-5CE2-49C2-896F-E87FDD515D5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110.66</c:v>
                </c:pt>
              </c:numCache>
            </c:numRef>
          </c:val>
          <c:smooth val="0"/>
          <c:extLst>
            <c:ext xmlns:c16="http://schemas.microsoft.com/office/drawing/2014/chart" uri="{C3380CC4-5D6E-409C-BE32-E72D297353CC}">
              <c16:uniqueId val="{00000001-5CE2-49C2-896F-E87FDD515D5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37.9</c:v>
                </c:pt>
                <c:pt idx="1">
                  <c:v>39.340000000000003</c:v>
                </c:pt>
                <c:pt idx="2">
                  <c:v>41.29</c:v>
                </c:pt>
                <c:pt idx="3">
                  <c:v>42.99</c:v>
                </c:pt>
                <c:pt idx="4">
                  <c:v>44.96</c:v>
                </c:pt>
              </c:numCache>
            </c:numRef>
          </c:val>
          <c:extLst>
            <c:ext xmlns:c16="http://schemas.microsoft.com/office/drawing/2014/chart" uri="{C3380CC4-5D6E-409C-BE32-E72D297353CC}">
              <c16:uniqueId val="{00000000-6144-4851-B50A-DFD40DA64F5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47.66</c:v>
                </c:pt>
              </c:numCache>
            </c:numRef>
          </c:val>
          <c:smooth val="0"/>
          <c:extLst>
            <c:ext xmlns:c16="http://schemas.microsoft.com/office/drawing/2014/chart" uri="{C3380CC4-5D6E-409C-BE32-E72D297353CC}">
              <c16:uniqueId val="{00000001-6144-4851-B50A-DFD40DA64F5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9.34</c:v>
                </c:pt>
                <c:pt idx="1">
                  <c:v>12.25</c:v>
                </c:pt>
                <c:pt idx="2">
                  <c:v>13.17</c:v>
                </c:pt>
                <c:pt idx="3">
                  <c:v>14.01</c:v>
                </c:pt>
                <c:pt idx="4">
                  <c:v>15.07</c:v>
                </c:pt>
              </c:numCache>
            </c:numRef>
          </c:val>
          <c:extLst>
            <c:ext xmlns:c16="http://schemas.microsoft.com/office/drawing/2014/chart" uri="{C3380CC4-5D6E-409C-BE32-E72D297353CC}">
              <c16:uniqueId val="{00000000-339E-4C3F-BBD5-3FD114B5907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15.1</c:v>
                </c:pt>
              </c:numCache>
            </c:numRef>
          </c:val>
          <c:smooth val="0"/>
          <c:extLst>
            <c:ext xmlns:c16="http://schemas.microsoft.com/office/drawing/2014/chart" uri="{C3380CC4-5D6E-409C-BE32-E72D297353CC}">
              <c16:uniqueId val="{00000001-339E-4C3F-BBD5-3FD114B5907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274-46B5-9BC0-84722701D46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2.74</c:v>
                </c:pt>
              </c:numCache>
            </c:numRef>
          </c:val>
          <c:smooth val="0"/>
          <c:extLst>
            <c:ext xmlns:c16="http://schemas.microsoft.com/office/drawing/2014/chart" uri="{C3380CC4-5D6E-409C-BE32-E72D297353CC}">
              <c16:uniqueId val="{00000001-3274-46B5-9BC0-84722701D46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457.29</c:v>
                </c:pt>
                <c:pt idx="1">
                  <c:v>425.96</c:v>
                </c:pt>
                <c:pt idx="2">
                  <c:v>464.44</c:v>
                </c:pt>
                <c:pt idx="3">
                  <c:v>283.07</c:v>
                </c:pt>
                <c:pt idx="4">
                  <c:v>270.83</c:v>
                </c:pt>
              </c:numCache>
            </c:numRef>
          </c:val>
          <c:extLst>
            <c:ext xmlns:c16="http://schemas.microsoft.com/office/drawing/2014/chart" uri="{C3380CC4-5D6E-409C-BE32-E72D297353CC}">
              <c16:uniqueId val="{00000000-02A2-4F21-8844-902EBBD9ACC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366.03</c:v>
                </c:pt>
              </c:numCache>
            </c:numRef>
          </c:val>
          <c:smooth val="0"/>
          <c:extLst>
            <c:ext xmlns:c16="http://schemas.microsoft.com/office/drawing/2014/chart" uri="{C3380CC4-5D6E-409C-BE32-E72D297353CC}">
              <c16:uniqueId val="{00000001-02A2-4F21-8844-902EBBD9ACC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542.17999999999995</c:v>
                </c:pt>
                <c:pt idx="1">
                  <c:v>575.92999999999995</c:v>
                </c:pt>
                <c:pt idx="2">
                  <c:v>568.54</c:v>
                </c:pt>
                <c:pt idx="3">
                  <c:v>570.91999999999996</c:v>
                </c:pt>
                <c:pt idx="4">
                  <c:v>558.82000000000005</c:v>
                </c:pt>
              </c:numCache>
            </c:numRef>
          </c:val>
          <c:extLst>
            <c:ext xmlns:c16="http://schemas.microsoft.com/office/drawing/2014/chart" uri="{C3380CC4-5D6E-409C-BE32-E72D297353CC}">
              <c16:uniqueId val="{00000000-2676-4DEB-8006-B5F2D7F72B3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370.12</c:v>
                </c:pt>
              </c:numCache>
            </c:numRef>
          </c:val>
          <c:smooth val="0"/>
          <c:extLst>
            <c:ext xmlns:c16="http://schemas.microsoft.com/office/drawing/2014/chart" uri="{C3380CC4-5D6E-409C-BE32-E72D297353CC}">
              <c16:uniqueId val="{00000001-2676-4DEB-8006-B5F2D7F72B3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96.5</c:v>
                </c:pt>
                <c:pt idx="1">
                  <c:v>93.65</c:v>
                </c:pt>
                <c:pt idx="2">
                  <c:v>96.92</c:v>
                </c:pt>
                <c:pt idx="3">
                  <c:v>91.88</c:v>
                </c:pt>
                <c:pt idx="4">
                  <c:v>90.96</c:v>
                </c:pt>
              </c:numCache>
            </c:numRef>
          </c:val>
          <c:extLst>
            <c:ext xmlns:c16="http://schemas.microsoft.com/office/drawing/2014/chart" uri="{C3380CC4-5D6E-409C-BE32-E72D297353CC}">
              <c16:uniqueId val="{00000000-B0ED-4937-8567-DB489A34670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100.42</c:v>
                </c:pt>
              </c:numCache>
            </c:numRef>
          </c:val>
          <c:smooth val="0"/>
          <c:extLst>
            <c:ext xmlns:c16="http://schemas.microsoft.com/office/drawing/2014/chart" uri="{C3380CC4-5D6E-409C-BE32-E72D297353CC}">
              <c16:uniqueId val="{00000001-B0ED-4937-8567-DB489A34670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138.33000000000001</c:v>
                </c:pt>
                <c:pt idx="1">
                  <c:v>140.94</c:v>
                </c:pt>
                <c:pt idx="2">
                  <c:v>136.1</c:v>
                </c:pt>
                <c:pt idx="3">
                  <c:v>143.72</c:v>
                </c:pt>
                <c:pt idx="4">
                  <c:v>145.21</c:v>
                </c:pt>
              </c:numCache>
            </c:numRef>
          </c:val>
          <c:extLst>
            <c:ext xmlns:c16="http://schemas.microsoft.com/office/drawing/2014/chart" uri="{C3380CC4-5D6E-409C-BE32-E72D297353CC}">
              <c16:uniqueId val="{00000000-4E45-4E3A-A750-EB41E8FA316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171.67</c:v>
                </c:pt>
              </c:numCache>
            </c:numRef>
          </c:val>
          <c:smooth val="0"/>
          <c:extLst>
            <c:ext xmlns:c16="http://schemas.microsoft.com/office/drawing/2014/chart" uri="{C3380CC4-5D6E-409C-BE32-E72D297353CC}">
              <c16:uniqueId val="{00000001-4E45-4E3A-A750-EB41E8FA316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新潟県　魚沼市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A5</v>
      </c>
      <c r="X8" s="59"/>
      <c r="Y8" s="59"/>
      <c r="Z8" s="59"/>
      <c r="AA8" s="59"/>
      <c r="AB8" s="59"/>
      <c r="AC8" s="59"/>
      <c r="AD8" s="59" t="str">
        <f>データ!$M$6</f>
        <v>非設置</v>
      </c>
      <c r="AE8" s="59"/>
      <c r="AF8" s="59"/>
      <c r="AG8" s="59"/>
      <c r="AH8" s="59"/>
      <c r="AI8" s="59"/>
      <c r="AJ8" s="59"/>
      <c r="AK8" s="4"/>
      <c r="AL8" s="60">
        <f>データ!$R$6</f>
        <v>36368</v>
      </c>
      <c r="AM8" s="60"/>
      <c r="AN8" s="60"/>
      <c r="AO8" s="60"/>
      <c r="AP8" s="60"/>
      <c r="AQ8" s="60"/>
      <c r="AR8" s="60"/>
      <c r="AS8" s="60"/>
      <c r="AT8" s="51">
        <f>データ!$S$6</f>
        <v>946.76</v>
      </c>
      <c r="AU8" s="52"/>
      <c r="AV8" s="52"/>
      <c r="AW8" s="52"/>
      <c r="AX8" s="52"/>
      <c r="AY8" s="52"/>
      <c r="AZ8" s="52"/>
      <c r="BA8" s="52"/>
      <c r="BB8" s="53">
        <f>データ!$T$6</f>
        <v>38.409999999999997</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69.41</v>
      </c>
      <c r="J10" s="52"/>
      <c r="K10" s="52"/>
      <c r="L10" s="52"/>
      <c r="M10" s="52"/>
      <c r="N10" s="52"/>
      <c r="O10" s="63"/>
      <c r="P10" s="53">
        <f>データ!$P$6</f>
        <v>98.02</v>
      </c>
      <c r="Q10" s="53"/>
      <c r="R10" s="53"/>
      <c r="S10" s="53"/>
      <c r="T10" s="53"/>
      <c r="U10" s="53"/>
      <c r="V10" s="53"/>
      <c r="W10" s="60">
        <f>データ!$Q$6</f>
        <v>2527</v>
      </c>
      <c r="X10" s="60"/>
      <c r="Y10" s="60"/>
      <c r="Z10" s="60"/>
      <c r="AA10" s="60"/>
      <c r="AB10" s="60"/>
      <c r="AC10" s="60"/>
      <c r="AD10" s="2"/>
      <c r="AE10" s="2"/>
      <c r="AF10" s="2"/>
      <c r="AG10" s="2"/>
      <c r="AH10" s="4"/>
      <c r="AI10" s="4"/>
      <c r="AJ10" s="4"/>
      <c r="AK10" s="4"/>
      <c r="AL10" s="60">
        <f>データ!$U$6</f>
        <v>35374</v>
      </c>
      <c r="AM10" s="60"/>
      <c r="AN10" s="60"/>
      <c r="AO10" s="60"/>
      <c r="AP10" s="60"/>
      <c r="AQ10" s="60"/>
      <c r="AR10" s="60"/>
      <c r="AS10" s="60"/>
      <c r="AT10" s="51">
        <f>データ!$V$6</f>
        <v>68.540000000000006</v>
      </c>
      <c r="AU10" s="52"/>
      <c r="AV10" s="52"/>
      <c r="AW10" s="52"/>
      <c r="AX10" s="52"/>
      <c r="AY10" s="52"/>
      <c r="AZ10" s="52"/>
      <c r="BA10" s="52"/>
      <c r="BB10" s="53">
        <f>データ!$W$6</f>
        <v>516.11</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105</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107</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eN+bffs0GGpWj45Js8aEY7ZKp9YwqPjk+DiIZ92yYXRsxxbXFlGZItfP7q/dhlx5BI197IZX2UnYfDXDRle9Ww==" saltValue="q9fCIbmVXEz6b0ljqu3ZG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152251</v>
      </c>
      <c r="D6" s="34">
        <f t="shared" si="3"/>
        <v>46</v>
      </c>
      <c r="E6" s="34">
        <f t="shared" si="3"/>
        <v>1</v>
      </c>
      <c r="F6" s="34">
        <f t="shared" si="3"/>
        <v>0</v>
      </c>
      <c r="G6" s="34">
        <f t="shared" si="3"/>
        <v>1</v>
      </c>
      <c r="H6" s="34" t="str">
        <f t="shared" si="3"/>
        <v>新潟県　魚沼市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69.41</v>
      </c>
      <c r="P6" s="35">
        <f t="shared" si="3"/>
        <v>98.02</v>
      </c>
      <c r="Q6" s="35">
        <f t="shared" si="3"/>
        <v>2527</v>
      </c>
      <c r="R6" s="35">
        <f t="shared" si="3"/>
        <v>36368</v>
      </c>
      <c r="S6" s="35">
        <f t="shared" si="3"/>
        <v>946.76</v>
      </c>
      <c r="T6" s="35">
        <f t="shared" si="3"/>
        <v>38.409999999999997</v>
      </c>
      <c r="U6" s="35">
        <f t="shared" si="3"/>
        <v>35374</v>
      </c>
      <c r="V6" s="35">
        <f t="shared" si="3"/>
        <v>68.540000000000006</v>
      </c>
      <c r="W6" s="35">
        <f t="shared" si="3"/>
        <v>516.11</v>
      </c>
      <c r="X6" s="36">
        <f>IF(X7="",NA(),X7)</f>
        <v>102.04</v>
      </c>
      <c r="Y6" s="36">
        <f t="shared" ref="Y6:AG6" si="4">IF(Y7="",NA(),Y7)</f>
        <v>104.83</v>
      </c>
      <c r="Z6" s="36">
        <f t="shared" si="4"/>
        <v>108.47</v>
      </c>
      <c r="AA6" s="36">
        <f t="shared" si="4"/>
        <v>108.32</v>
      </c>
      <c r="AB6" s="36">
        <f t="shared" si="4"/>
        <v>110.25</v>
      </c>
      <c r="AC6" s="36">
        <f t="shared" si="4"/>
        <v>109.04</v>
      </c>
      <c r="AD6" s="36">
        <f t="shared" si="4"/>
        <v>109.64</v>
      </c>
      <c r="AE6" s="36">
        <f t="shared" si="4"/>
        <v>110.95</v>
      </c>
      <c r="AF6" s="36">
        <f t="shared" si="4"/>
        <v>110.68</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3.62</v>
      </c>
      <c r="AP6" s="36">
        <f t="shared" si="5"/>
        <v>3.91</v>
      </c>
      <c r="AQ6" s="36">
        <f t="shared" si="5"/>
        <v>3.56</v>
      </c>
      <c r="AR6" s="36">
        <f t="shared" si="5"/>
        <v>2.74</v>
      </c>
      <c r="AS6" s="35" t="str">
        <f>IF(AS7="","",IF(AS7="-","【-】","【"&amp;SUBSTITUTE(TEXT(AS7,"#,##0.00"),"-","△")&amp;"】"))</f>
        <v>【1.05】</v>
      </c>
      <c r="AT6" s="36">
        <f>IF(AT7="",NA(),AT7)</f>
        <v>457.29</v>
      </c>
      <c r="AU6" s="36">
        <f t="shared" ref="AU6:BC6" si="6">IF(AU7="",NA(),AU7)</f>
        <v>425.96</v>
      </c>
      <c r="AV6" s="36">
        <f t="shared" si="6"/>
        <v>464.44</v>
      </c>
      <c r="AW6" s="36">
        <f t="shared" si="6"/>
        <v>283.07</v>
      </c>
      <c r="AX6" s="36">
        <f t="shared" si="6"/>
        <v>270.83</v>
      </c>
      <c r="AY6" s="36">
        <f t="shared" si="6"/>
        <v>382.09</v>
      </c>
      <c r="AZ6" s="36">
        <f t="shared" si="6"/>
        <v>371.31</v>
      </c>
      <c r="BA6" s="36">
        <f t="shared" si="6"/>
        <v>377.63</v>
      </c>
      <c r="BB6" s="36">
        <f t="shared" si="6"/>
        <v>357.34</v>
      </c>
      <c r="BC6" s="36">
        <f t="shared" si="6"/>
        <v>366.03</v>
      </c>
      <c r="BD6" s="35" t="str">
        <f>IF(BD7="","",IF(BD7="-","【-】","【"&amp;SUBSTITUTE(TEXT(BD7,"#,##0.00"),"-","△")&amp;"】"))</f>
        <v>【261.93】</v>
      </c>
      <c r="BE6" s="36">
        <f>IF(BE7="",NA(),BE7)</f>
        <v>542.17999999999995</v>
      </c>
      <c r="BF6" s="36">
        <f t="shared" ref="BF6:BN6" si="7">IF(BF7="",NA(),BF7)</f>
        <v>575.92999999999995</v>
      </c>
      <c r="BG6" s="36">
        <f t="shared" si="7"/>
        <v>568.54</v>
      </c>
      <c r="BH6" s="36">
        <f t="shared" si="7"/>
        <v>570.91999999999996</v>
      </c>
      <c r="BI6" s="36">
        <f t="shared" si="7"/>
        <v>558.82000000000005</v>
      </c>
      <c r="BJ6" s="36">
        <f t="shared" si="7"/>
        <v>385.06</v>
      </c>
      <c r="BK6" s="36">
        <f t="shared" si="7"/>
        <v>373.09</v>
      </c>
      <c r="BL6" s="36">
        <f t="shared" si="7"/>
        <v>364.71</v>
      </c>
      <c r="BM6" s="36">
        <f t="shared" si="7"/>
        <v>373.69</v>
      </c>
      <c r="BN6" s="36">
        <f t="shared" si="7"/>
        <v>370.12</v>
      </c>
      <c r="BO6" s="35" t="str">
        <f>IF(BO7="","",IF(BO7="-","【-】","【"&amp;SUBSTITUTE(TEXT(BO7,"#,##0.00"),"-","△")&amp;"】"))</f>
        <v>【270.46】</v>
      </c>
      <c r="BP6" s="36">
        <f>IF(BP7="",NA(),BP7)</f>
        <v>96.5</v>
      </c>
      <c r="BQ6" s="36">
        <f t="shared" ref="BQ6:BY6" si="8">IF(BQ7="",NA(),BQ7)</f>
        <v>93.65</v>
      </c>
      <c r="BR6" s="36">
        <f t="shared" si="8"/>
        <v>96.92</v>
      </c>
      <c r="BS6" s="36">
        <f t="shared" si="8"/>
        <v>91.88</v>
      </c>
      <c r="BT6" s="36">
        <f t="shared" si="8"/>
        <v>90.96</v>
      </c>
      <c r="BU6" s="36">
        <f t="shared" si="8"/>
        <v>99.07</v>
      </c>
      <c r="BV6" s="36">
        <f t="shared" si="8"/>
        <v>99.99</v>
      </c>
      <c r="BW6" s="36">
        <f t="shared" si="8"/>
        <v>100.65</v>
      </c>
      <c r="BX6" s="36">
        <f t="shared" si="8"/>
        <v>99.87</v>
      </c>
      <c r="BY6" s="36">
        <f t="shared" si="8"/>
        <v>100.42</v>
      </c>
      <c r="BZ6" s="35" t="str">
        <f>IF(BZ7="","",IF(BZ7="-","【-】","【"&amp;SUBSTITUTE(TEXT(BZ7,"#,##0.00"),"-","△")&amp;"】"))</f>
        <v>【103.91】</v>
      </c>
      <c r="CA6" s="36">
        <f>IF(CA7="",NA(),CA7)</f>
        <v>138.33000000000001</v>
      </c>
      <c r="CB6" s="36">
        <f t="shared" ref="CB6:CJ6" si="9">IF(CB7="",NA(),CB7)</f>
        <v>140.94</v>
      </c>
      <c r="CC6" s="36">
        <f t="shared" si="9"/>
        <v>136.1</v>
      </c>
      <c r="CD6" s="36">
        <f t="shared" si="9"/>
        <v>143.72</v>
      </c>
      <c r="CE6" s="36">
        <f t="shared" si="9"/>
        <v>145.21</v>
      </c>
      <c r="CF6" s="36">
        <f t="shared" si="9"/>
        <v>173.03</v>
      </c>
      <c r="CG6" s="36">
        <f t="shared" si="9"/>
        <v>171.15</v>
      </c>
      <c r="CH6" s="36">
        <f t="shared" si="9"/>
        <v>170.19</v>
      </c>
      <c r="CI6" s="36">
        <f t="shared" si="9"/>
        <v>171.81</v>
      </c>
      <c r="CJ6" s="36">
        <f t="shared" si="9"/>
        <v>171.67</v>
      </c>
      <c r="CK6" s="35" t="str">
        <f>IF(CK7="","",IF(CK7="-","【-】","【"&amp;SUBSTITUTE(TEXT(CK7,"#,##0.00"),"-","△")&amp;"】"))</f>
        <v>【167.11】</v>
      </c>
      <c r="CL6" s="36">
        <f>IF(CL7="",NA(),CL7)</f>
        <v>56.98</v>
      </c>
      <c r="CM6" s="36">
        <f t="shared" ref="CM6:CU6" si="10">IF(CM7="",NA(),CM7)</f>
        <v>56.62</v>
      </c>
      <c r="CN6" s="36">
        <f t="shared" si="10"/>
        <v>56.8</v>
      </c>
      <c r="CO6" s="36">
        <f t="shared" si="10"/>
        <v>56.47</v>
      </c>
      <c r="CP6" s="36">
        <f t="shared" si="10"/>
        <v>56.4</v>
      </c>
      <c r="CQ6" s="36">
        <f t="shared" si="10"/>
        <v>58.58</v>
      </c>
      <c r="CR6" s="36">
        <f t="shared" si="10"/>
        <v>58.53</v>
      </c>
      <c r="CS6" s="36">
        <f t="shared" si="10"/>
        <v>59.01</v>
      </c>
      <c r="CT6" s="36">
        <f t="shared" si="10"/>
        <v>60.03</v>
      </c>
      <c r="CU6" s="36">
        <f t="shared" si="10"/>
        <v>59.74</v>
      </c>
      <c r="CV6" s="35" t="str">
        <f>IF(CV7="","",IF(CV7="-","【-】","【"&amp;SUBSTITUTE(TEXT(CV7,"#,##0.00"),"-","△")&amp;"】"))</f>
        <v>【60.27】</v>
      </c>
      <c r="CW6" s="36">
        <f>IF(CW7="",NA(),CW7)</f>
        <v>74.23</v>
      </c>
      <c r="CX6" s="36">
        <f t="shared" ref="CX6:DF6" si="11">IF(CX7="",NA(),CX7)</f>
        <v>75.37</v>
      </c>
      <c r="CY6" s="36">
        <f t="shared" si="11"/>
        <v>74.599999999999994</v>
      </c>
      <c r="CZ6" s="36">
        <f t="shared" si="11"/>
        <v>74.010000000000005</v>
      </c>
      <c r="DA6" s="36">
        <f t="shared" si="11"/>
        <v>73.91</v>
      </c>
      <c r="DB6" s="36">
        <f t="shared" si="11"/>
        <v>85.23</v>
      </c>
      <c r="DC6" s="36">
        <f t="shared" si="11"/>
        <v>85.26</v>
      </c>
      <c r="DD6" s="36">
        <f t="shared" si="11"/>
        <v>85.37</v>
      </c>
      <c r="DE6" s="36">
        <f t="shared" si="11"/>
        <v>84.81</v>
      </c>
      <c r="DF6" s="36">
        <f t="shared" si="11"/>
        <v>84.8</v>
      </c>
      <c r="DG6" s="35" t="str">
        <f>IF(DG7="","",IF(DG7="-","【-】","【"&amp;SUBSTITUTE(TEXT(DG7,"#,##0.00"),"-","△")&amp;"】"))</f>
        <v>【89.92】</v>
      </c>
      <c r="DH6" s="36">
        <f>IF(DH7="",NA(),DH7)</f>
        <v>37.9</v>
      </c>
      <c r="DI6" s="36">
        <f t="shared" ref="DI6:DQ6" si="12">IF(DI7="",NA(),DI7)</f>
        <v>39.340000000000003</v>
      </c>
      <c r="DJ6" s="36">
        <f t="shared" si="12"/>
        <v>41.29</v>
      </c>
      <c r="DK6" s="36">
        <f t="shared" si="12"/>
        <v>42.99</v>
      </c>
      <c r="DL6" s="36">
        <f t="shared" si="12"/>
        <v>44.96</v>
      </c>
      <c r="DM6" s="36">
        <f t="shared" si="12"/>
        <v>44.31</v>
      </c>
      <c r="DN6" s="36">
        <f t="shared" si="12"/>
        <v>45.75</v>
      </c>
      <c r="DO6" s="36">
        <f t="shared" si="12"/>
        <v>46.9</v>
      </c>
      <c r="DP6" s="36">
        <f t="shared" si="12"/>
        <v>47.28</v>
      </c>
      <c r="DQ6" s="36">
        <f t="shared" si="12"/>
        <v>47.66</v>
      </c>
      <c r="DR6" s="35" t="str">
        <f>IF(DR7="","",IF(DR7="-","【-】","【"&amp;SUBSTITUTE(TEXT(DR7,"#,##0.00"),"-","△")&amp;"】"))</f>
        <v>【48.85】</v>
      </c>
      <c r="DS6" s="36">
        <f>IF(DS7="",NA(),DS7)</f>
        <v>9.34</v>
      </c>
      <c r="DT6" s="36">
        <f t="shared" ref="DT6:EB6" si="13">IF(DT7="",NA(),DT7)</f>
        <v>12.25</v>
      </c>
      <c r="DU6" s="36">
        <f t="shared" si="13"/>
        <v>13.17</v>
      </c>
      <c r="DV6" s="36">
        <f t="shared" si="13"/>
        <v>14.01</v>
      </c>
      <c r="DW6" s="36">
        <f t="shared" si="13"/>
        <v>15.07</v>
      </c>
      <c r="DX6" s="36">
        <f t="shared" si="13"/>
        <v>10.09</v>
      </c>
      <c r="DY6" s="36">
        <f t="shared" si="13"/>
        <v>10.54</v>
      </c>
      <c r="DZ6" s="36">
        <f t="shared" si="13"/>
        <v>12.03</v>
      </c>
      <c r="EA6" s="36">
        <f t="shared" si="13"/>
        <v>12.19</v>
      </c>
      <c r="EB6" s="36">
        <f t="shared" si="13"/>
        <v>15.1</v>
      </c>
      <c r="EC6" s="35" t="str">
        <f>IF(EC7="","",IF(EC7="-","【-】","【"&amp;SUBSTITUTE(TEXT(EC7,"#,##0.00"),"-","△")&amp;"】"))</f>
        <v>【17.80】</v>
      </c>
      <c r="ED6" s="36">
        <f>IF(ED7="",NA(),ED7)</f>
        <v>1.22</v>
      </c>
      <c r="EE6" s="36">
        <f t="shared" ref="EE6:EM6" si="14">IF(EE7="",NA(),EE7)</f>
        <v>0.67</v>
      </c>
      <c r="EF6" s="36">
        <f t="shared" si="14"/>
        <v>0.76</v>
      </c>
      <c r="EG6" s="36">
        <f t="shared" si="14"/>
        <v>0.84</v>
      </c>
      <c r="EH6" s="36">
        <f t="shared" si="14"/>
        <v>0.52</v>
      </c>
      <c r="EI6" s="36">
        <f t="shared" si="14"/>
        <v>0.6</v>
      </c>
      <c r="EJ6" s="36">
        <f t="shared" si="14"/>
        <v>0.56000000000000005</v>
      </c>
      <c r="EK6" s="36">
        <f t="shared" si="14"/>
        <v>0.61</v>
      </c>
      <c r="EL6" s="36">
        <f t="shared" si="14"/>
        <v>0.51</v>
      </c>
      <c r="EM6" s="36">
        <f t="shared" si="14"/>
        <v>0.57999999999999996</v>
      </c>
      <c r="EN6" s="35" t="str">
        <f>IF(EN7="","",IF(EN7="-","【-】","【"&amp;SUBSTITUTE(TEXT(EN7,"#,##0.00"),"-","△")&amp;"】"))</f>
        <v>【0.70】</v>
      </c>
    </row>
    <row r="7" spans="1:144" s="37" customFormat="1" x14ac:dyDescent="0.15">
      <c r="A7" s="29"/>
      <c r="B7" s="38">
        <v>2018</v>
      </c>
      <c r="C7" s="38">
        <v>152251</v>
      </c>
      <c r="D7" s="38">
        <v>46</v>
      </c>
      <c r="E7" s="38">
        <v>1</v>
      </c>
      <c r="F7" s="38">
        <v>0</v>
      </c>
      <c r="G7" s="38">
        <v>1</v>
      </c>
      <c r="H7" s="38" t="s">
        <v>93</v>
      </c>
      <c r="I7" s="38" t="s">
        <v>94</v>
      </c>
      <c r="J7" s="38" t="s">
        <v>95</v>
      </c>
      <c r="K7" s="38" t="s">
        <v>96</v>
      </c>
      <c r="L7" s="38" t="s">
        <v>97</v>
      </c>
      <c r="M7" s="38" t="s">
        <v>98</v>
      </c>
      <c r="N7" s="39" t="s">
        <v>99</v>
      </c>
      <c r="O7" s="39">
        <v>69.41</v>
      </c>
      <c r="P7" s="39">
        <v>98.02</v>
      </c>
      <c r="Q7" s="39">
        <v>2527</v>
      </c>
      <c r="R7" s="39">
        <v>36368</v>
      </c>
      <c r="S7" s="39">
        <v>946.76</v>
      </c>
      <c r="T7" s="39">
        <v>38.409999999999997</v>
      </c>
      <c r="U7" s="39">
        <v>35374</v>
      </c>
      <c r="V7" s="39">
        <v>68.540000000000006</v>
      </c>
      <c r="W7" s="39">
        <v>516.11</v>
      </c>
      <c r="X7" s="39">
        <v>102.04</v>
      </c>
      <c r="Y7" s="39">
        <v>104.83</v>
      </c>
      <c r="Z7" s="39">
        <v>108.47</v>
      </c>
      <c r="AA7" s="39">
        <v>108.32</v>
      </c>
      <c r="AB7" s="39">
        <v>110.25</v>
      </c>
      <c r="AC7" s="39">
        <v>109.04</v>
      </c>
      <c r="AD7" s="39">
        <v>109.64</v>
      </c>
      <c r="AE7" s="39">
        <v>110.95</v>
      </c>
      <c r="AF7" s="39">
        <v>110.68</v>
      </c>
      <c r="AG7" s="39">
        <v>110.66</v>
      </c>
      <c r="AH7" s="39">
        <v>112.83</v>
      </c>
      <c r="AI7" s="39">
        <v>0</v>
      </c>
      <c r="AJ7" s="39">
        <v>0</v>
      </c>
      <c r="AK7" s="39">
        <v>0</v>
      </c>
      <c r="AL7" s="39">
        <v>0</v>
      </c>
      <c r="AM7" s="39">
        <v>0</v>
      </c>
      <c r="AN7" s="39">
        <v>3.77</v>
      </c>
      <c r="AO7" s="39">
        <v>3.62</v>
      </c>
      <c r="AP7" s="39">
        <v>3.91</v>
      </c>
      <c r="AQ7" s="39">
        <v>3.56</v>
      </c>
      <c r="AR7" s="39">
        <v>2.74</v>
      </c>
      <c r="AS7" s="39">
        <v>1.05</v>
      </c>
      <c r="AT7" s="39">
        <v>457.29</v>
      </c>
      <c r="AU7" s="39">
        <v>425.96</v>
      </c>
      <c r="AV7" s="39">
        <v>464.44</v>
      </c>
      <c r="AW7" s="39">
        <v>283.07</v>
      </c>
      <c r="AX7" s="39">
        <v>270.83</v>
      </c>
      <c r="AY7" s="39">
        <v>382.09</v>
      </c>
      <c r="AZ7" s="39">
        <v>371.31</v>
      </c>
      <c r="BA7" s="39">
        <v>377.63</v>
      </c>
      <c r="BB7" s="39">
        <v>357.34</v>
      </c>
      <c r="BC7" s="39">
        <v>366.03</v>
      </c>
      <c r="BD7" s="39">
        <v>261.93</v>
      </c>
      <c r="BE7" s="39">
        <v>542.17999999999995</v>
      </c>
      <c r="BF7" s="39">
        <v>575.92999999999995</v>
      </c>
      <c r="BG7" s="39">
        <v>568.54</v>
      </c>
      <c r="BH7" s="39">
        <v>570.91999999999996</v>
      </c>
      <c r="BI7" s="39">
        <v>558.82000000000005</v>
      </c>
      <c r="BJ7" s="39">
        <v>385.06</v>
      </c>
      <c r="BK7" s="39">
        <v>373.09</v>
      </c>
      <c r="BL7" s="39">
        <v>364.71</v>
      </c>
      <c r="BM7" s="39">
        <v>373.69</v>
      </c>
      <c r="BN7" s="39">
        <v>370.12</v>
      </c>
      <c r="BO7" s="39">
        <v>270.45999999999998</v>
      </c>
      <c r="BP7" s="39">
        <v>96.5</v>
      </c>
      <c r="BQ7" s="39">
        <v>93.65</v>
      </c>
      <c r="BR7" s="39">
        <v>96.92</v>
      </c>
      <c r="BS7" s="39">
        <v>91.88</v>
      </c>
      <c r="BT7" s="39">
        <v>90.96</v>
      </c>
      <c r="BU7" s="39">
        <v>99.07</v>
      </c>
      <c r="BV7" s="39">
        <v>99.99</v>
      </c>
      <c r="BW7" s="39">
        <v>100.65</v>
      </c>
      <c r="BX7" s="39">
        <v>99.87</v>
      </c>
      <c r="BY7" s="39">
        <v>100.42</v>
      </c>
      <c r="BZ7" s="39">
        <v>103.91</v>
      </c>
      <c r="CA7" s="39">
        <v>138.33000000000001</v>
      </c>
      <c r="CB7" s="39">
        <v>140.94</v>
      </c>
      <c r="CC7" s="39">
        <v>136.1</v>
      </c>
      <c r="CD7" s="39">
        <v>143.72</v>
      </c>
      <c r="CE7" s="39">
        <v>145.21</v>
      </c>
      <c r="CF7" s="39">
        <v>173.03</v>
      </c>
      <c r="CG7" s="39">
        <v>171.15</v>
      </c>
      <c r="CH7" s="39">
        <v>170.19</v>
      </c>
      <c r="CI7" s="39">
        <v>171.81</v>
      </c>
      <c r="CJ7" s="39">
        <v>171.67</v>
      </c>
      <c r="CK7" s="39">
        <v>167.11</v>
      </c>
      <c r="CL7" s="39">
        <v>56.98</v>
      </c>
      <c r="CM7" s="39">
        <v>56.62</v>
      </c>
      <c r="CN7" s="39">
        <v>56.8</v>
      </c>
      <c r="CO7" s="39">
        <v>56.47</v>
      </c>
      <c r="CP7" s="39">
        <v>56.4</v>
      </c>
      <c r="CQ7" s="39">
        <v>58.58</v>
      </c>
      <c r="CR7" s="39">
        <v>58.53</v>
      </c>
      <c r="CS7" s="39">
        <v>59.01</v>
      </c>
      <c r="CT7" s="39">
        <v>60.03</v>
      </c>
      <c r="CU7" s="39">
        <v>59.74</v>
      </c>
      <c r="CV7" s="39">
        <v>60.27</v>
      </c>
      <c r="CW7" s="39">
        <v>74.23</v>
      </c>
      <c r="CX7" s="39">
        <v>75.37</v>
      </c>
      <c r="CY7" s="39">
        <v>74.599999999999994</v>
      </c>
      <c r="CZ7" s="39">
        <v>74.010000000000005</v>
      </c>
      <c r="DA7" s="39">
        <v>73.91</v>
      </c>
      <c r="DB7" s="39">
        <v>85.23</v>
      </c>
      <c r="DC7" s="39">
        <v>85.26</v>
      </c>
      <c r="DD7" s="39">
        <v>85.37</v>
      </c>
      <c r="DE7" s="39">
        <v>84.81</v>
      </c>
      <c r="DF7" s="39">
        <v>84.8</v>
      </c>
      <c r="DG7" s="39">
        <v>89.92</v>
      </c>
      <c r="DH7" s="39">
        <v>37.9</v>
      </c>
      <c r="DI7" s="39">
        <v>39.340000000000003</v>
      </c>
      <c r="DJ7" s="39">
        <v>41.29</v>
      </c>
      <c r="DK7" s="39">
        <v>42.99</v>
      </c>
      <c r="DL7" s="39">
        <v>44.96</v>
      </c>
      <c r="DM7" s="39">
        <v>44.31</v>
      </c>
      <c r="DN7" s="39">
        <v>45.75</v>
      </c>
      <c r="DO7" s="39">
        <v>46.9</v>
      </c>
      <c r="DP7" s="39">
        <v>47.28</v>
      </c>
      <c r="DQ7" s="39">
        <v>47.66</v>
      </c>
      <c r="DR7" s="39">
        <v>48.85</v>
      </c>
      <c r="DS7" s="39">
        <v>9.34</v>
      </c>
      <c r="DT7" s="39">
        <v>12.25</v>
      </c>
      <c r="DU7" s="39">
        <v>13.17</v>
      </c>
      <c r="DV7" s="39">
        <v>14.01</v>
      </c>
      <c r="DW7" s="39">
        <v>15.07</v>
      </c>
      <c r="DX7" s="39">
        <v>10.09</v>
      </c>
      <c r="DY7" s="39">
        <v>10.54</v>
      </c>
      <c r="DZ7" s="39">
        <v>12.03</v>
      </c>
      <c r="EA7" s="39">
        <v>12.19</v>
      </c>
      <c r="EB7" s="39">
        <v>15.1</v>
      </c>
      <c r="EC7" s="39">
        <v>17.8</v>
      </c>
      <c r="ED7" s="39">
        <v>1.22</v>
      </c>
      <c r="EE7" s="39">
        <v>0.67</v>
      </c>
      <c r="EF7" s="39">
        <v>0.76</v>
      </c>
      <c r="EG7" s="39">
        <v>0.84</v>
      </c>
      <c r="EH7" s="39">
        <v>0.52</v>
      </c>
      <c r="EI7" s="39">
        <v>0.6</v>
      </c>
      <c r="EJ7" s="39">
        <v>0.56000000000000005</v>
      </c>
      <c r="EK7" s="39">
        <v>0.61</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U6962</cp:lastModifiedBy>
  <dcterms:created xsi:type="dcterms:W3CDTF">2019-12-05T04:14:07Z</dcterms:created>
  <dcterms:modified xsi:type="dcterms:W3CDTF">2020-01-23T00:33:19Z</dcterms:modified>
  <cp:category/>
</cp:coreProperties>
</file>