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Y4HUgFPHEvzoyvd+pG++ipcCg1ca8EyIoBoFjnfm3P2nSuQJ447uEdGptVZHjclSIJNYdgcauVlKqXagTpkzw==" workbookSaltValue="xSLuQRLAW+Uk6Q54qim/a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<sst xmlns="http://schemas.openxmlformats.org/spreadsheetml/2006/main" xmlns:r="http://schemas.openxmlformats.org/officeDocument/2006/relationships" count="112" uniqueCount="112">
  <si>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</si>
  <si>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</si>
  <si>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</si>
  <si>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</si>
  <si>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</si>
  <si>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</si>
  <si>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</si>
  <si>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</si>
  <si>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</si>
  <si>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</si>
  <si>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</si>
  <si>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</si>
  <si>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</si>
  <si>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</si>
  <si>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</si>
  <si>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</si>
  <si>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</si>
  <si>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</si>
  <si>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</si>
  <si>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</si>
  <si>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</si>
  <si>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</si>
  <si>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</si>
  <si>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</si>
  <si>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</si>
  <si>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</si>
  <si>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</si>
  <si>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</si>
  <si>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</si>
  <si>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</si>
  <si>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</si>
  <si>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</si>
  <si>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</si>
  <si>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</si>
  <si>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</si>
  <si>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</si>
  <si>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</si>
  <si>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</si>
  <si>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</si>
  <si>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</si>
  <si>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</si>
  <si>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</si>
  <si>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</si>
  <si>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</si>
  <si>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</si>
  <si>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</si>
  <si>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</si>
  <si>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</si>
  <si>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</si>
  <si>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</si>
  <si>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</si>
  <si>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</si>
  <si>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</si>
  <si>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</si>
  <si>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</si>
  <si>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</si>
  <si>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</si>
  <si>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</si>
  <si>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</si>
  <si>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</si>
  <si>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</si>
  <si>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</si>
  <si>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</si>
  <si>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</si>
  <si>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</si>
  <si>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</si>
  <si>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</si>
  <si>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</si>
  <si>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</si>
  <si>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現状では、低い給水原価に抑えることができ、概ね健全な経営状況といえる。一方、施設の老朽化は数値以上に進行していると考えられ、広域化・共同化を視野に入れつつ適切な更新投資についてスピード感を持って取り組む状況であることは昨年度までと変わらない。
・平成28年度に策定した「魚沼市水道事業経営戦略」の進捗管理や計画見直しを行いながら、経営の質と効率化を高め、各種数値の改善とともに市民サービスの安定的な継続が図られるよう運営するものとする。</t>
    <rPh sb="63" eb="66">
      <t>コウイキカ</t>
    </rPh>
    <rPh sb="67" eb="70">
      <t>キョウドウカ</t>
    </rPh>
    <rPh sb="71" eb="73">
      <t>シヤ</t>
    </rPh>
    <rPh sb="74" eb="75">
      <t>イ</t>
    </rPh>
    <rPh sb="78" eb="80">
      <t>テキセツ</t>
    </rPh>
    <rPh sb="93" eb="94">
      <t>カン</t>
    </rPh>
    <rPh sb="95" eb="96">
      <t>モ</t>
    </rPh>
    <rPh sb="98" eb="99">
      <t>ト</t>
    </rPh>
    <rPh sb="100" eb="101">
      <t>ク</t>
    </rPh>
    <rPh sb="110" eb="112">
      <t>サクネン</t>
    </rPh>
    <rPh sb="112" eb="113">
      <t>ド</t>
    </rPh>
    <rPh sb="116" eb="117">
      <t>カ</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</si>
  <si>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</si>
  <si>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</si>
  <si>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</si>
  <si>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</si>
  <si>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</si>
  <si>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</si>
  <si>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</si>
  <si>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</si>
  <si>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</si>
  <si>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</si>
  <si>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</si>
  <si>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</si>
  <si>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</si>
  <si>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</si>
  <si>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</si>
  <si>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</si>
  <si>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</si>
  <si>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</si>
  <si>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</si>
  <si>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</si>
  <si>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</si>
  <si>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</si>
  <si>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</si>
  <si>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</si>
  <si>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</si>
  <si>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魚沼市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</si>
  <si>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</si>
  <si>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</si>
  <si>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</si>
  <si>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</si>
  <si>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</si>
  <si>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</si>
  <si>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</si>
  <si>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</si>
  <si>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</si>
  <si>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</si>
  <si>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</si>
  <si>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</si>
  <si>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</si>
  <si>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</si>
  <si>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・経常収支比率は、平成26年度に料金の減額改定を実施して以降、類似団体を下回る状況となっているが、単年度収支が黒字であることを示す100％超で推移しており、概ね健全な経営状況となっている。
・料金回収率は、一般会計負担分を料金原価から控除しているため例年100％を下回っているが、本年度は需要減少に加え、委託費用もかさんだことから例年より低くなっている。
・企業債残高対給水収益比率では、類似団体よりも高く、企業債の残高が多くなっている。これは、本市が簡易水道事業を上水道事業と一本の会計で経理していることにより、簡易水道事業の企業債償還に係る一般会計負担分が残高に多く含まれているためであり、類似団体との比較が難しく、一概に高いとは判断できない。
・給水原価については、類似団体よりも低く抑えられ、一般会計負担分を控除する前でも低い状況となっており、経営の在り方は概ね良好と考えられる。
・有収率及び施設利用率は類似団体より低い状況にあるが、山間部を多く給水区域に含む地理的な条件によるものと考えられる。有収率は低下傾向であるが、計画的な漏水調査の実施と当該箇所の改修、老朽管対策と合わせ、改善に向けた努力を続けている。また、施設利用率は適正な規模へのダウンサイジングや施設の統廃合を引き続き検討していくこととする。</t>
    <rPh sb="24" eb="26">
      <t>ジッシ</t>
    </rPh>
    <rPh sb="28" eb="30">
      <t>イコウ</t>
    </rPh>
    <rPh sb="71" eb="73">
      <t>スイイ</t>
    </rPh>
    <rPh sb="103" eb="105">
      <t>イッパン</t>
    </rPh>
    <rPh sb="105" eb="107">
      <t>カイケイ</t>
    </rPh>
    <rPh sb="107" eb="109">
      <t>フタン</t>
    </rPh>
    <rPh sb="109" eb="110">
      <t>ブン</t>
    </rPh>
    <rPh sb="111" eb="113">
      <t>リョウキン</t>
    </rPh>
    <rPh sb="113" eb="115">
      <t>ゲンカ</t>
    </rPh>
    <rPh sb="117" eb="119">
      <t>コウジョ</t>
    </rPh>
    <rPh sb="125" eb="127">
      <t>レイネン</t>
    </rPh>
    <rPh sb="132" eb="134">
      <t>シタマワ</t>
    </rPh>
    <rPh sb="140" eb="143">
      <t>ホンネンド</t>
    </rPh>
    <rPh sb="144" eb="146">
      <t>ジュヨウ</t>
    </rPh>
    <rPh sb="146" eb="148">
      <t>ゲンショウ</t>
    </rPh>
    <rPh sb="149" eb="150">
      <t>クワ</t>
    </rPh>
    <rPh sb="152" eb="154">
      <t>イタク</t>
    </rPh>
    <rPh sb="154" eb="156">
      <t>ヒヨウ</t>
    </rPh>
    <rPh sb="165" eb="167">
      <t>レイネン</t>
    </rPh>
    <rPh sb="169" eb="170">
      <t>ヒク</t>
    </rPh>
    <rPh sb="223" eb="224">
      <t>ホン</t>
    </rPh>
    <rPh sb="236" eb="238">
      <t>ジギョウ</t>
    </rPh>
    <rPh sb="453" eb="456">
      <t>ユウシュウリツ</t>
    </rPh>
    <rPh sb="457" eb="459">
      <t>テイカ</t>
    </rPh>
    <rPh sb="459" eb="461">
      <t>ケイコウ</t>
    </rPh>
    <rPh sb="466" eb="469">
      <t>ケイカクテキ</t>
    </rPh>
    <rPh sb="475" eb="477">
      <t>ジッシ</t>
    </rPh>
    <rPh sb="478" eb="480">
      <t>トウガイ</t>
    </rPh>
    <rPh sb="480" eb="482">
      <t>カショ</t>
    </rPh>
    <rPh sb="483" eb="485">
      <t>カイシュウ</t>
    </rPh>
    <rPh sb="492" eb="493">
      <t>ア</t>
    </rPh>
    <rPh sb="496" eb="498">
      <t>カイゼン</t>
    </rPh>
    <rPh sb="499" eb="500">
      <t>ム</t>
    </rPh>
    <rPh sb="502" eb="504">
      <t>ドリョク</t>
    </rPh>
    <rPh sb="505" eb="506">
      <t>ツヅ</t>
    </rPh>
    <rPh sb="543" eb="544">
      <t>ヒ</t>
    </rPh>
    <rPh sb="545" eb="546">
      <t>ツヅ</t>
    </rPh>
    <phoneticPr fontId="1"/>
  </si>
  <si>
    <t>・管路経年化率は、老朽管対策の成果が数値に表れ始めた平成30年度から類似団体を上回っている。ただし、本市の管路の多くは、古い設計指針、資材により設置されており、また、中越大震災、中越沖地震、東日本大震災と度重なる地震の影響を受け、実耐用年数は法定耐用年数の40年より短くなるものと見込んでいる。
　こうしたことから、耐用年数だけでなく漏水の発生頻度など老朽具合を的確に把握しつつ、平成28年度に策定した「魚沼市水道事業経営戦略」に基づき、引き続き適切な更新投資を実施することとする。</t>
    <rPh sb="9" eb="11">
      <t>ロウキュウ</t>
    </rPh>
    <rPh sb="11" eb="12">
      <t>カン</t>
    </rPh>
    <rPh sb="12" eb="14">
      <t>タイサク</t>
    </rPh>
    <rPh sb="15" eb="17">
      <t>セイカ</t>
    </rPh>
    <rPh sb="18" eb="20">
      <t>スウチ</t>
    </rPh>
    <rPh sb="21" eb="22">
      <t>アラワ</t>
    </rPh>
    <rPh sb="23" eb="24">
      <t>ハジ</t>
    </rPh>
    <rPh sb="39" eb="40">
      <t>ウエ</t>
    </rPh>
    <rPh sb="40" eb="41">
      <t>マワ</t>
    </rPh>
    <rPh sb="50" eb="51">
      <t>ホン</t>
    </rPh>
    <rPh sb="158" eb="160">
      <t>タイヨウ</t>
    </rPh>
    <rPh sb="160" eb="162">
      <t>ネンスウ</t>
    </rPh>
    <rPh sb="167" eb="169">
      <t>ロウスイ</t>
    </rPh>
    <rPh sb="170" eb="172">
      <t>ハッセイ</t>
    </rPh>
    <rPh sb="172" eb="174">
      <t>ヒンド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</si>
</sst>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0.67</c:v>
                </c:pt>
                <c:pt idx="1">
                  <c:v>0.76</c:v>
                </c:pt>
                <c:pt idx="2">
                  <c:v>0.84</c:v>
                </c:pt>
                <c:pt idx="3">
                  <c:v>0.52</c:v>
                </c:pt>
                <c:pt idx="4">
                  <c:v>0.55000000000000004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0.56000000000000005</c:v>
                </c:pt>
                <c:pt idx="1">
                  <c:v>0.61</c:v>
                </c:pt>
                <c:pt idx="2">
                  <c:v>0.51</c:v>
                </c:pt>
                <c:pt idx="3">
                  <c:v>0.57999999999999996</c:v>
                </c:pt>
                <c:pt idx="4">
                  <c:v>0.54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56.62</c:v>
                </c:pt>
                <c:pt idx="1">
                  <c:v>56.8</c:v>
                </c:pt>
                <c:pt idx="2">
                  <c:v>56.47</c:v>
                </c:pt>
                <c:pt idx="3">
                  <c:v>56.4</c:v>
                </c:pt>
                <c:pt idx="4">
                  <c:v>55.49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58.53</c:v>
                </c:pt>
                <c:pt idx="1">
                  <c:v>59.01</c:v>
                </c:pt>
                <c:pt idx="2">
                  <c:v>60.03</c:v>
                </c:pt>
                <c:pt idx="3">
                  <c:v>59.74</c:v>
                </c:pt>
                <c:pt idx="4">
                  <c:v>59.67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75.37</c:v>
                </c:pt>
                <c:pt idx="1">
                  <c:v>74.599999999999994</c:v>
                </c:pt>
                <c:pt idx="2">
                  <c:v>74.010000000000005</c:v>
                </c:pt>
                <c:pt idx="3">
                  <c:v>73.91</c:v>
                </c:pt>
                <c:pt idx="4">
                  <c:v>72.569999999999993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85.26</c:v>
                </c:pt>
                <c:pt idx="1">
                  <c:v>85.37</c:v>
                </c:pt>
                <c:pt idx="2">
                  <c:v>84.81</c:v>
                </c:pt>
                <c:pt idx="3">
                  <c:v>84.8</c:v>
                </c:pt>
                <c:pt idx="4">
                  <c:v>84.6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104.83</c:v>
                </c:pt>
                <c:pt idx="1">
                  <c:v>108.47</c:v>
                </c:pt>
                <c:pt idx="2">
                  <c:v>108.32</c:v>
                </c:pt>
                <c:pt idx="3">
                  <c:v>110.25</c:v>
                </c:pt>
                <c:pt idx="4">
                  <c:v>107.25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109.64</c:v>
                </c:pt>
                <c:pt idx="1">
                  <c:v>110.95</c:v>
                </c:pt>
                <c:pt idx="2">
                  <c:v>110.68</c:v>
                </c:pt>
                <c:pt idx="3">
                  <c:v>110.66</c:v>
                </c:pt>
                <c:pt idx="4">
                  <c:v>109.01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39.340000000000003</c:v>
                </c:pt>
                <c:pt idx="1">
                  <c:v>41.29</c:v>
                </c:pt>
                <c:pt idx="2">
                  <c:v>42.99</c:v>
                </c:pt>
                <c:pt idx="3">
                  <c:v>44.96</c:v>
                </c:pt>
                <c:pt idx="4">
                  <c:v>46.62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45.75</c:v>
                </c:pt>
                <c:pt idx="1">
                  <c:v>46.9</c:v>
                </c:pt>
                <c:pt idx="2">
                  <c:v>47.28</c:v>
                </c:pt>
                <c:pt idx="3">
                  <c:v>47.66</c:v>
                </c:pt>
                <c:pt idx="4">
                  <c:v>48.17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12.25</c:v>
                </c:pt>
                <c:pt idx="1">
                  <c:v>13.17</c:v>
                </c:pt>
                <c:pt idx="2">
                  <c:v>14.01</c:v>
                </c:pt>
                <c:pt idx="3">
                  <c:v>15.07</c:v>
                </c:pt>
                <c:pt idx="4">
                  <c:v>16.53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10.54</c:v>
                </c:pt>
                <c:pt idx="1">
                  <c:v>12.03</c:v>
                </c:pt>
                <c:pt idx="2">
                  <c:v>12.19</c:v>
                </c:pt>
                <c:pt idx="3">
                  <c:v>15.1</c:v>
                </c:pt>
                <c:pt idx="4">
                  <c:v>17.12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3.62</c:v>
                </c:pt>
                <c:pt idx="1">
                  <c:v>3.91</c:v>
                </c:pt>
                <c:pt idx="2">
                  <c:v>3.56</c:v>
                </c:pt>
                <c:pt idx="3">
                  <c:v>2.74</c:v>
                </c:pt>
                <c:pt idx="4">
                  <c:v>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425.96</c:v>
                </c:pt>
                <c:pt idx="1">
                  <c:v>464.44</c:v>
                </c:pt>
                <c:pt idx="2">
                  <c:v>283.07</c:v>
                </c:pt>
                <c:pt idx="3">
                  <c:v>270.83</c:v>
                </c:pt>
                <c:pt idx="4">
                  <c:v>230.93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371.31</c:v>
                </c:pt>
                <c:pt idx="1">
                  <c:v>377.63</c:v>
                </c:pt>
                <c:pt idx="2">
                  <c:v>357.34</c:v>
                </c:pt>
                <c:pt idx="3">
                  <c:v>366.03</c:v>
                </c:pt>
                <c:pt idx="4">
                  <c:v>365.18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575.92999999999995</c:v>
                </c:pt>
                <c:pt idx="1">
                  <c:v>568.54</c:v>
                </c:pt>
                <c:pt idx="2">
                  <c:v>570.91999999999996</c:v>
                </c:pt>
                <c:pt idx="3">
                  <c:v>558.82000000000005</c:v>
                </c:pt>
                <c:pt idx="4">
                  <c:v>562.13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373.09</c:v>
                </c:pt>
                <c:pt idx="1">
                  <c:v>364.71</c:v>
                </c:pt>
                <c:pt idx="2">
                  <c:v>373.69</c:v>
                </c:pt>
                <c:pt idx="3">
                  <c:v>370.12</c:v>
                </c:pt>
                <c:pt idx="4">
                  <c:v>371.65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93.65</c:v>
                </c:pt>
                <c:pt idx="1">
                  <c:v>96.92</c:v>
                </c:pt>
                <c:pt idx="2">
                  <c:v>91.88</c:v>
                </c:pt>
                <c:pt idx="3">
                  <c:v>90.96</c:v>
                </c:pt>
                <c:pt idx="4">
                  <c:v>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99.99</c:v>
                </c:pt>
                <c:pt idx="1">
                  <c:v>100.65</c:v>
                </c:pt>
                <c:pt idx="2">
                  <c:v>99.87</c:v>
                </c:pt>
                <c:pt idx="3">
                  <c:v>100.42</c:v>
                </c:pt>
                <c:pt idx="4">
                  <c:v>98.77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140.94</c:v>
                </c:pt>
                <c:pt idx="1">
                  <c:v>136.1</c:v>
                </c:pt>
                <c:pt idx="2">
                  <c:v>143.72</c:v>
                </c:pt>
                <c:pt idx="3">
                  <c:v>145.21</c:v>
                </c:pt>
                <c:pt idx="4">
                  <c:v>155.93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171.15</c:v>
                </c:pt>
                <c:pt idx="1">
                  <c:v>170.19</c:v>
                </c:pt>
                <c:pt idx="2">
                  <c:v>171.81</c:v>
                </c:pt>
                <c:pt idx="3">
                  <c:v>171.67</c:v>
                </c:pt>
                <c:pt idx="4">
                  <c:v>173.67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A5</v>
      </c>
      <c r="X8" s="28"/>
      <c r="Y8" s="28"/>
      <c r="Z8" s="28"/>
      <c r="AA8" s="28"/>
      <c r="AB8" s="28"/>
      <c r="AC8" s="28"/>
      <c r="AD8" s="28" t="str">
        <f>データ!$M$6</f>
        <v>非設置</v>
      </c>
      <c r="AE8" s="28"/>
      <c r="AF8" s="28"/>
      <c r="AG8" s="28"/>
      <c r="AH8" s="28"/>
      <c r="AI8" s="28"/>
      <c r="AJ8" s="28"/>
      <c r="AK8" s="18"/>
      <c r="AL8" s="31">
        <f>データ!$R$6</f>
        <v>35732</v>
      </c>
      <c r="AM8" s="31"/>
      <c r="AN8" s="31"/>
      <c r="AO8" s="31"/>
      <c r="AP8" s="31"/>
      <c r="AQ8" s="31"/>
      <c r="AR8" s="31"/>
      <c r="AS8" s="31"/>
      <c r="AT8" s="7">
        <f>データ!$S$6</f>
        <v>946.76</v>
      </c>
      <c r="AU8" s="15"/>
      <c r="AV8" s="15"/>
      <c r="AW8" s="15"/>
      <c r="AX8" s="15"/>
      <c r="AY8" s="15"/>
      <c r="AZ8" s="15"/>
      <c r="BA8" s="15"/>
      <c r="BB8" s="29">
        <f>データ!$T$6</f>
        <v>37.74</v>
      </c>
      <c r="BC8" s="29"/>
      <c r="BD8" s="29"/>
      <c r="BE8" s="29"/>
      <c r="BF8" s="29"/>
      <c r="BG8" s="29"/>
      <c r="BH8" s="29"/>
      <c r="BI8" s="29"/>
      <c r="BJ8" s="3"/>
      <c r="BK8" s="3"/>
      <c r="BL8" s="38" t="s">
        <v>10</v>
      </c>
      <c r="BM8" s="48"/>
      <c r="BN8" s="55" t="s">
        <v>19</v>
      </c>
      <c r="BO8" s="58"/>
      <c r="BP8" s="58"/>
      <c r="BQ8" s="58"/>
      <c r="BR8" s="58"/>
      <c r="BS8" s="58"/>
      <c r="BT8" s="58"/>
      <c r="BU8" s="58"/>
      <c r="BV8" s="58"/>
      <c r="BW8" s="58"/>
      <c r="BX8" s="58"/>
      <c r="BY8" s="62"/>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20</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14</v>
      </c>
      <c r="BC9" s="27"/>
      <c r="BD9" s="27"/>
      <c r="BE9" s="27"/>
      <c r="BF9" s="27"/>
      <c r="BG9" s="27"/>
      <c r="BH9" s="27"/>
      <c r="BI9" s="27"/>
      <c r="BJ9" s="3"/>
      <c r="BK9" s="3"/>
      <c r="BL9" s="39" t="s">
        <v>31</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69.75</v>
      </c>
      <c r="J10" s="15"/>
      <c r="K10" s="15"/>
      <c r="L10" s="15"/>
      <c r="M10" s="15"/>
      <c r="N10" s="15"/>
      <c r="O10" s="26"/>
      <c r="P10" s="29">
        <f>データ!$P$6</f>
        <v>98.04</v>
      </c>
      <c r="Q10" s="29"/>
      <c r="R10" s="29"/>
      <c r="S10" s="29"/>
      <c r="T10" s="29"/>
      <c r="U10" s="29"/>
      <c r="V10" s="29"/>
      <c r="W10" s="31">
        <f>データ!$Q$6</f>
        <v>2574</v>
      </c>
      <c r="X10" s="31"/>
      <c r="Y10" s="31"/>
      <c r="Z10" s="31"/>
      <c r="AA10" s="31"/>
      <c r="AB10" s="31"/>
      <c r="AC10" s="31"/>
      <c r="AD10" s="2"/>
      <c r="AE10" s="2"/>
      <c r="AF10" s="2"/>
      <c r="AG10" s="2"/>
      <c r="AH10" s="18"/>
      <c r="AI10" s="18"/>
      <c r="AJ10" s="18"/>
      <c r="AK10" s="18"/>
      <c r="AL10" s="31">
        <f>データ!$U$6</f>
        <v>34738</v>
      </c>
      <c r="AM10" s="31"/>
      <c r="AN10" s="31"/>
      <c r="AO10" s="31"/>
      <c r="AP10" s="31"/>
      <c r="AQ10" s="31"/>
      <c r="AR10" s="31"/>
      <c r="AS10" s="31"/>
      <c r="AT10" s="7">
        <f>データ!$V$6</f>
        <v>68.540000000000006</v>
      </c>
      <c r="AU10" s="15"/>
      <c r="AV10" s="15"/>
      <c r="AW10" s="15"/>
      <c r="AX10" s="15"/>
      <c r="AY10" s="15"/>
      <c r="AZ10" s="15"/>
      <c r="BA10" s="15"/>
      <c r="BB10" s="29">
        <f>データ!$W$6</f>
        <v>506.83</v>
      </c>
      <c r="BC10" s="29"/>
      <c r="BD10" s="29"/>
      <c r="BE10" s="29"/>
      <c r="BF10" s="29"/>
      <c r="BG10" s="29"/>
      <c r="BH10" s="29"/>
      <c r="BI10" s="29"/>
      <c r="BJ10" s="2"/>
      <c r="BK10" s="2"/>
      <c r="BL10" s="40" t="s">
        <v>35</v>
      </c>
      <c r="BM10" s="50"/>
      <c r="BN10" s="57" t="s">
        <v>36</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69</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43</v>
      </c>
      <c r="C84" s="12"/>
      <c r="D84" s="12"/>
      <c r="E84" s="12" t="s">
        <v>45</v>
      </c>
      <c r="F84" s="12" t="s">
        <v>47</v>
      </c>
      <c r="G84" s="12" t="s">
        <v>48</v>
      </c>
      <c r="H84" s="12" t="s">
        <v>41</v>
      </c>
      <c r="I84" s="12" t="s">
        <v>6</v>
      </c>
      <c r="J84" s="12" t="s">
        <v>28</v>
      </c>
      <c r="K84" s="12" t="s">
        <v>49</v>
      </c>
      <c r="L84" s="12" t="s">
        <v>51</v>
      </c>
      <c r="M84" s="12" t="s">
        <v>32</v>
      </c>
      <c r="N84" s="12" t="s">
        <v>53</v>
      </c>
      <c r="O84" s="12" t="s">
        <v>55</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LYv63kadL1RBC2iWmkkUzr9NYd/UV1qFzhwNFExtFpeTl9jT9eFP88qh3NHyQJ5xOl0yLX6b66iDkltXGTxAow==" saltValue="GwGIxDU9QBwcMHLneTm0d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50</v>
      </c>
      <c r="C3" s="72" t="s">
        <v>58</v>
      </c>
      <c r="D3" s="72" t="s">
        <v>59</v>
      </c>
      <c r="E3" s="72" t="s">
        <v>2</v>
      </c>
      <c r="F3" s="72" t="s">
        <v>1</v>
      </c>
      <c r="G3" s="72" t="s">
        <v>24</v>
      </c>
      <c r="H3" s="80" t="s">
        <v>29</v>
      </c>
      <c r="I3" s="83"/>
      <c r="J3" s="83"/>
      <c r="K3" s="83"/>
      <c r="L3" s="83"/>
      <c r="M3" s="83"/>
      <c r="N3" s="83"/>
      <c r="O3" s="83"/>
      <c r="P3" s="83"/>
      <c r="Q3" s="83"/>
      <c r="R3" s="83"/>
      <c r="S3" s="83"/>
      <c r="T3" s="83"/>
      <c r="U3" s="83"/>
      <c r="V3" s="83"/>
      <c r="W3" s="87"/>
      <c r="X3" s="89" t="s">
        <v>54</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62</v>
      </c>
      <c r="BF4" s="90"/>
      <c r="BG4" s="90"/>
      <c r="BH4" s="90"/>
      <c r="BI4" s="90"/>
      <c r="BJ4" s="90"/>
      <c r="BK4" s="90"/>
      <c r="BL4" s="90"/>
      <c r="BM4" s="90"/>
      <c r="BN4" s="90"/>
      <c r="BO4" s="90"/>
      <c r="BP4" s="90" t="s">
        <v>34</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27</v>
      </c>
      <c r="B5" s="74"/>
      <c r="C5" s="74"/>
      <c r="D5" s="74"/>
      <c r="E5" s="74"/>
      <c r="F5" s="74"/>
      <c r="G5" s="74"/>
      <c r="H5" s="82" t="s">
        <v>57</v>
      </c>
      <c r="I5" s="82" t="s">
        <v>70</v>
      </c>
      <c r="J5" s="82" t="s">
        <v>71</v>
      </c>
      <c r="K5" s="82" t="s">
        <v>72</v>
      </c>
      <c r="L5" s="82" t="s">
        <v>73</v>
      </c>
      <c r="M5" s="82" t="s">
        <v>3</v>
      </c>
      <c r="N5" s="82" t="s">
        <v>74</v>
      </c>
      <c r="O5" s="82" t="s">
        <v>75</v>
      </c>
      <c r="P5" s="82" t="s">
        <v>76</v>
      </c>
      <c r="Q5" s="82" t="s">
        <v>77</v>
      </c>
      <c r="R5" s="82" t="s">
        <v>78</v>
      </c>
      <c r="S5" s="82" t="s">
        <v>79</v>
      </c>
      <c r="T5" s="82" t="s">
        <v>64</v>
      </c>
      <c r="U5" s="82" t="s">
        <v>80</v>
      </c>
      <c r="V5" s="82" t="s">
        <v>81</v>
      </c>
      <c r="W5" s="82" t="s">
        <v>82</v>
      </c>
      <c r="X5" s="82" t="s">
        <v>83</v>
      </c>
      <c r="Y5" s="82" t="s">
        <v>84</v>
      </c>
      <c r="Z5" s="82" t="s">
        <v>85</v>
      </c>
      <c r="AA5" s="82" t="s">
        <v>86</v>
      </c>
      <c r="AB5" s="82" t="s">
        <v>87</v>
      </c>
      <c r="AC5" s="82" t="s">
        <v>89</v>
      </c>
      <c r="AD5" s="82" t="s">
        <v>90</v>
      </c>
      <c r="AE5" s="82" t="s">
        <v>91</v>
      </c>
      <c r="AF5" s="82" t="s">
        <v>92</v>
      </c>
      <c r="AG5" s="82" t="s">
        <v>93</v>
      </c>
      <c r="AH5" s="82" t="s">
        <v>43</v>
      </c>
      <c r="AI5" s="82" t="s">
        <v>83</v>
      </c>
      <c r="AJ5" s="82" t="s">
        <v>84</v>
      </c>
      <c r="AK5" s="82" t="s">
        <v>85</v>
      </c>
      <c r="AL5" s="82" t="s">
        <v>86</v>
      </c>
      <c r="AM5" s="82" t="s">
        <v>87</v>
      </c>
      <c r="AN5" s="82" t="s">
        <v>89</v>
      </c>
      <c r="AO5" s="82" t="s">
        <v>90</v>
      </c>
      <c r="AP5" s="82" t="s">
        <v>91</v>
      </c>
      <c r="AQ5" s="82" t="s">
        <v>92</v>
      </c>
      <c r="AR5" s="82" t="s">
        <v>93</v>
      </c>
      <c r="AS5" s="82" t="s">
        <v>88</v>
      </c>
      <c r="AT5" s="82" t="s">
        <v>83</v>
      </c>
      <c r="AU5" s="82" t="s">
        <v>84</v>
      </c>
      <c r="AV5" s="82" t="s">
        <v>85</v>
      </c>
      <c r="AW5" s="82" t="s">
        <v>86</v>
      </c>
      <c r="AX5" s="82" t="s">
        <v>87</v>
      </c>
      <c r="AY5" s="82" t="s">
        <v>89</v>
      </c>
      <c r="AZ5" s="82" t="s">
        <v>90</v>
      </c>
      <c r="BA5" s="82" t="s">
        <v>91</v>
      </c>
      <c r="BB5" s="82" t="s">
        <v>92</v>
      </c>
      <c r="BC5" s="82" t="s">
        <v>93</v>
      </c>
      <c r="BD5" s="82" t="s">
        <v>88</v>
      </c>
      <c r="BE5" s="82" t="s">
        <v>83</v>
      </c>
      <c r="BF5" s="82" t="s">
        <v>84</v>
      </c>
      <c r="BG5" s="82" t="s">
        <v>85</v>
      </c>
      <c r="BH5" s="82" t="s">
        <v>86</v>
      </c>
      <c r="BI5" s="82" t="s">
        <v>87</v>
      </c>
      <c r="BJ5" s="82" t="s">
        <v>89</v>
      </c>
      <c r="BK5" s="82" t="s">
        <v>90</v>
      </c>
      <c r="BL5" s="82" t="s">
        <v>91</v>
      </c>
      <c r="BM5" s="82" t="s">
        <v>92</v>
      </c>
      <c r="BN5" s="82" t="s">
        <v>93</v>
      </c>
      <c r="BO5" s="82" t="s">
        <v>88</v>
      </c>
      <c r="BP5" s="82" t="s">
        <v>83</v>
      </c>
      <c r="BQ5" s="82" t="s">
        <v>84</v>
      </c>
      <c r="BR5" s="82" t="s">
        <v>85</v>
      </c>
      <c r="BS5" s="82" t="s">
        <v>86</v>
      </c>
      <c r="BT5" s="82" t="s">
        <v>87</v>
      </c>
      <c r="BU5" s="82" t="s">
        <v>89</v>
      </c>
      <c r="BV5" s="82" t="s">
        <v>90</v>
      </c>
      <c r="BW5" s="82" t="s">
        <v>91</v>
      </c>
      <c r="BX5" s="82" t="s">
        <v>92</v>
      </c>
      <c r="BY5" s="82" t="s">
        <v>93</v>
      </c>
      <c r="BZ5" s="82" t="s">
        <v>88</v>
      </c>
      <c r="CA5" s="82" t="s">
        <v>83</v>
      </c>
      <c r="CB5" s="82" t="s">
        <v>84</v>
      </c>
      <c r="CC5" s="82" t="s">
        <v>85</v>
      </c>
      <c r="CD5" s="82" t="s">
        <v>86</v>
      </c>
      <c r="CE5" s="82" t="s">
        <v>87</v>
      </c>
      <c r="CF5" s="82" t="s">
        <v>89</v>
      </c>
      <c r="CG5" s="82" t="s">
        <v>90</v>
      </c>
      <c r="CH5" s="82" t="s">
        <v>91</v>
      </c>
      <c r="CI5" s="82" t="s">
        <v>92</v>
      </c>
      <c r="CJ5" s="82" t="s">
        <v>93</v>
      </c>
      <c r="CK5" s="82" t="s">
        <v>88</v>
      </c>
      <c r="CL5" s="82" t="s">
        <v>83</v>
      </c>
      <c r="CM5" s="82" t="s">
        <v>84</v>
      </c>
      <c r="CN5" s="82" t="s">
        <v>85</v>
      </c>
      <c r="CO5" s="82" t="s">
        <v>86</v>
      </c>
      <c r="CP5" s="82" t="s">
        <v>87</v>
      </c>
      <c r="CQ5" s="82" t="s">
        <v>89</v>
      </c>
      <c r="CR5" s="82" t="s">
        <v>90</v>
      </c>
      <c r="CS5" s="82" t="s">
        <v>91</v>
      </c>
      <c r="CT5" s="82" t="s">
        <v>92</v>
      </c>
      <c r="CU5" s="82" t="s">
        <v>93</v>
      </c>
      <c r="CV5" s="82" t="s">
        <v>88</v>
      </c>
      <c r="CW5" s="82" t="s">
        <v>83</v>
      </c>
      <c r="CX5" s="82" t="s">
        <v>84</v>
      </c>
      <c r="CY5" s="82" t="s">
        <v>85</v>
      </c>
      <c r="CZ5" s="82" t="s">
        <v>86</v>
      </c>
      <c r="DA5" s="82" t="s">
        <v>87</v>
      </c>
      <c r="DB5" s="82" t="s">
        <v>89</v>
      </c>
      <c r="DC5" s="82" t="s">
        <v>90</v>
      </c>
      <c r="DD5" s="82" t="s">
        <v>91</v>
      </c>
      <c r="DE5" s="82" t="s">
        <v>92</v>
      </c>
      <c r="DF5" s="82" t="s">
        <v>93</v>
      </c>
      <c r="DG5" s="82" t="s">
        <v>88</v>
      </c>
      <c r="DH5" s="82" t="s">
        <v>83</v>
      </c>
      <c r="DI5" s="82" t="s">
        <v>84</v>
      </c>
      <c r="DJ5" s="82" t="s">
        <v>85</v>
      </c>
      <c r="DK5" s="82" t="s">
        <v>86</v>
      </c>
      <c r="DL5" s="82" t="s">
        <v>87</v>
      </c>
      <c r="DM5" s="82" t="s">
        <v>89</v>
      </c>
      <c r="DN5" s="82" t="s">
        <v>90</v>
      </c>
      <c r="DO5" s="82" t="s">
        <v>91</v>
      </c>
      <c r="DP5" s="82" t="s">
        <v>92</v>
      </c>
      <c r="DQ5" s="82" t="s">
        <v>93</v>
      </c>
      <c r="DR5" s="82" t="s">
        <v>88</v>
      </c>
      <c r="DS5" s="82" t="s">
        <v>83</v>
      </c>
      <c r="DT5" s="82" t="s">
        <v>84</v>
      </c>
      <c r="DU5" s="82" t="s">
        <v>85</v>
      </c>
      <c r="DV5" s="82" t="s">
        <v>86</v>
      </c>
      <c r="DW5" s="82" t="s">
        <v>87</v>
      </c>
      <c r="DX5" s="82" t="s">
        <v>89</v>
      </c>
      <c r="DY5" s="82" t="s">
        <v>90</v>
      </c>
      <c r="DZ5" s="82" t="s">
        <v>91</v>
      </c>
      <c r="EA5" s="82" t="s">
        <v>92</v>
      </c>
      <c r="EB5" s="82" t="s">
        <v>93</v>
      </c>
      <c r="EC5" s="82" t="s">
        <v>88</v>
      </c>
      <c r="ED5" s="82" t="s">
        <v>83</v>
      </c>
      <c r="EE5" s="82" t="s">
        <v>84</v>
      </c>
      <c r="EF5" s="82" t="s">
        <v>85</v>
      </c>
      <c r="EG5" s="82" t="s">
        <v>86</v>
      </c>
      <c r="EH5" s="82" t="s">
        <v>87</v>
      </c>
      <c r="EI5" s="82" t="s">
        <v>89</v>
      </c>
      <c r="EJ5" s="82" t="s">
        <v>90</v>
      </c>
      <c r="EK5" s="82" t="s">
        <v>91</v>
      </c>
      <c r="EL5" s="82" t="s">
        <v>92</v>
      </c>
      <c r="EM5" s="82" t="s">
        <v>93</v>
      </c>
      <c r="EN5" s="82" t="s">
        <v>88</v>
      </c>
    </row>
    <row r="6" spans="1:144" s="69" customFormat="1">
      <c r="A6" s="70" t="s">
        <v>94</v>
      </c>
      <c r="B6" s="75">
        <f t="shared" ref="B6:W6" si="1">B7</f>
        <v>2019</v>
      </c>
      <c r="C6" s="75">
        <f t="shared" si="1"/>
        <v>152251</v>
      </c>
      <c r="D6" s="75">
        <f t="shared" si="1"/>
        <v>46</v>
      </c>
      <c r="E6" s="75">
        <f t="shared" si="1"/>
        <v>1</v>
      </c>
      <c r="F6" s="75">
        <f t="shared" si="1"/>
        <v>0</v>
      </c>
      <c r="G6" s="75">
        <f t="shared" si="1"/>
        <v>1</v>
      </c>
      <c r="H6" s="75" t="str">
        <f t="shared" si="1"/>
        <v>新潟県　魚沼市</v>
      </c>
      <c r="I6" s="75" t="str">
        <f t="shared" si="1"/>
        <v>法適用</v>
      </c>
      <c r="J6" s="75" t="str">
        <f t="shared" si="1"/>
        <v>水道事業</v>
      </c>
      <c r="K6" s="75" t="str">
        <f t="shared" si="1"/>
        <v>末端給水事業</v>
      </c>
      <c r="L6" s="75" t="str">
        <f t="shared" si="1"/>
        <v>A5</v>
      </c>
      <c r="M6" s="75" t="str">
        <f t="shared" si="1"/>
        <v>非設置</v>
      </c>
      <c r="N6" s="85" t="str">
        <f t="shared" si="1"/>
        <v>-</v>
      </c>
      <c r="O6" s="85">
        <f t="shared" si="1"/>
        <v>69.75</v>
      </c>
      <c r="P6" s="85">
        <f t="shared" si="1"/>
        <v>98.04</v>
      </c>
      <c r="Q6" s="85">
        <f t="shared" si="1"/>
        <v>2574</v>
      </c>
      <c r="R6" s="85">
        <f t="shared" si="1"/>
        <v>35732</v>
      </c>
      <c r="S6" s="85">
        <f t="shared" si="1"/>
        <v>946.76</v>
      </c>
      <c r="T6" s="85">
        <f t="shared" si="1"/>
        <v>37.74</v>
      </c>
      <c r="U6" s="85">
        <f t="shared" si="1"/>
        <v>34738</v>
      </c>
      <c r="V6" s="85">
        <f t="shared" si="1"/>
        <v>68.540000000000006</v>
      </c>
      <c r="W6" s="85">
        <f t="shared" si="1"/>
        <v>506.83</v>
      </c>
      <c r="X6" s="91">
        <f t="shared" ref="X6:AG6" si="2">IF(X7="",NA(),X7)</f>
        <v>104.83</v>
      </c>
      <c r="Y6" s="91">
        <f t="shared" si="2"/>
        <v>108.47</v>
      </c>
      <c r="Z6" s="91">
        <f t="shared" si="2"/>
        <v>108.32</v>
      </c>
      <c r="AA6" s="91">
        <f t="shared" si="2"/>
        <v>110.25</v>
      </c>
      <c r="AB6" s="91">
        <f t="shared" si="2"/>
        <v>107.25</v>
      </c>
      <c r="AC6" s="91">
        <f t="shared" si="2"/>
        <v>109.64</v>
      </c>
      <c r="AD6" s="91">
        <f t="shared" si="2"/>
        <v>110.95</v>
      </c>
      <c r="AE6" s="91">
        <f t="shared" si="2"/>
        <v>110.68</v>
      </c>
      <c r="AF6" s="91">
        <f t="shared" si="2"/>
        <v>110.66</v>
      </c>
      <c r="AG6" s="91">
        <f t="shared" si="2"/>
        <v>109.01</v>
      </c>
      <c r="AH6" s="85" t="str">
        <f>IF(AH7="","",IF(AH7="-","【-】","【"&amp;SUBSTITUTE(TEXT(AH7,"#,##0.00"),"-","△")&amp;"】"))</f>
        <v>【112.01】</v>
      </c>
      <c r="AI6" s="85">
        <f t="shared" ref="AI6:AR6" si="3">IF(AI7="",NA(),AI7)</f>
        <v>0</v>
      </c>
      <c r="AJ6" s="85">
        <f t="shared" si="3"/>
        <v>0</v>
      </c>
      <c r="AK6" s="85">
        <f t="shared" si="3"/>
        <v>0</v>
      </c>
      <c r="AL6" s="85">
        <f t="shared" si="3"/>
        <v>0</v>
      </c>
      <c r="AM6" s="85">
        <f t="shared" si="3"/>
        <v>0</v>
      </c>
      <c r="AN6" s="91">
        <f t="shared" si="3"/>
        <v>3.62</v>
      </c>
      <c r="AO6" s="91">
        <f t="shared" si="3"/>
        <v>3.91</v>
      </c>
      <c r="AP6" s="91">
        <f t="shared" si="3"/>
        <v>3.56</v>
      </c>
      <c r="AQ6" s="91">
        <f t="shared" si="3"/>
        <v>2.74</v>
      </c>
      <c r="AR6" s="91">
        <f t="shared" si="3"/>
        <v>3.7</v>
      </c>
      <c r="AS6" s="85" t="str">
        <f>IF(AS7="","",IF(AS7="-","【-】","【"&amp;SUBSTITUTE(TEXT(AS7,"#,##0.00"),"-","△")&amp;"】"))</f>
        <v>【1.08】</v>
      </c>
      <c r="AT6" s="91">
        <f t="shared" ref="AT6:BC6" si="4">IF(AT7="",NA(),AT7)</f>
        <v>425.96</v>
      </c>
      <c r="AU6" s="91">
        <f t="shared" si="4"/>
        <v>464.44</v>
      </c>
      <c r="AV6" s="91">
        <f t="shared" si="4"/>
        <v>283.07</v>
      </c>
      <c r="AW6" s="91">
        <f t="shared" si="4"/>
        <v>270.83</v>
      </c>
      <c r="AX6" s="91">
        <f t="shared" si="4"/>
        <v>230.93</v>
      </c>
      <c r="AY6" s="91">
        <f t="shared" si="4"/>
        <v>371.31</v>
      </c>
      <c r="AZ6" s="91">
        <f t="shared" si="4"/>
        <v>377.63</v>
      </c>
      <c r="BA6" s="91">
        <f t="shared" si="4"/>
        <v>357.34</v>
      </c>
      <c r="BB6" s="91">
        <f t="shared" si="4"/>
        <v>366.03</v>
      </c>
      <c r="BC6" s="91">
        <f t="shared" si="4"/>
        <v>365.18</v>
      </c>
      <c r="BD6" s="85" t="str">
        <f>IF(BD7="","",IF(BD7="-","【-】","【"&amp;SUBSTITUTE(TEXT(BD7,"#,##0.00"),"-","△")&amp;"】"))</f>
        <v>【264.97】</v>
      </c>
      <c r="BE6" s="91">
        <f t="shared" ref="BE6:BN6" si="5">IF(BE7="",NA(),BE7)</f>
        <v>575.92999999999995</v>
      </c>
      <c r="BF6" s="91">
        <f t="shared" si="5"/>
        <v>568.54</v>
      </c>
      <c r="BG6" s="91">
        <f t="shared" si="5"/>
        <v>570.91999999999996</v>
      </c>
      <c r="BH6" s="91">
        <f t="shared" si="5"/>
        <v>558.82000000000005</v>
      </c>
      <c r="BI6" s="91">
        <f t="shared" si="5"/>
        <v>562.13</v>
      </c>
      <c r="BJ6" s="91">
        <f t="shared" si="5"/>
        <v>373.09</v>
      </c>
      <c r="BK6" s="91">
        <f t="shared" si="5"/>
        <v>364.71</v>
      </c>
      <c r="BL6" s="91">
        <f t="shared" si="5"/>
        <v>373.69</v>
      </c>
      <c r="BM6" s="91">
        <f t="shared" si="5"/>
        <v>370.12</v>
      </c>
      <c r="BN6" s="91">
        <f t="shared" si="5"/>
        <v>371.65</v>
      </c>
      <c r="BO6" s="85" t="str">
        <f>IF(BO7="","",IF(BO7="-","【-】","【"&amp;SUBSTITUTE(TEXT(BO7,"#,##0.00"),"-","△")&amp;"】"))</f>
        <v>【266.61】</v>
      </c>
      <c r="BP6" s="91">
        <f t="shared" ref="BP6:BY6" si="6">IF(BP7="",NA(),BP7)</f>
        <v>93.65</v>
      </c>
      <c r="BQ6" s="91">
        <f t="shared" si="6"/>
        <v>96.92</v>
      </c>
      <c r="BR6" s="91">
        <f t="shared" si="6"/>
        <v>91.88</v>
      </c>
      <c r="BS6" s="91">
        <f t="shared" si="6"/>
        <v>90.96</v>
      </c>
      <c r="BT6" s="91">
        <f t="shared" si="6"/>
        <v>85</v>
      </c>
      <c r="BU6" s="91">
        <f t="shared" si="6"/>
        <v>99.99</v>
      </c>
      <c r="BV6" s="91">
        <f t="shared" si="6"/>
        <v>100.65</v>
      </c>
      <c r="BW6" s="91">
        <f t="shared" si="6"/>
        <v>99.87</v>
      </c>
      <c r="BX6" s="91">
        <f t="shared" si="6"/>
        <v>100.42</v>
      </c>
      <c r="BY6" s="91">
        <f t="shared" si="6"/>
        <v>98.77</v>
      </c>
      <c r="BZ6" s="85" t="str">
        <f>IF(BZ7="","",IF(BZ7="-","【-】","【"&amp;SUBSTITUTE(TEXT(BZ7,"#,##0.00"),"-","△")&amp;"】"))</f>
        <v>【103.24】</v>
      </c>
      <c r="CA6" s="91">
        <f t="shared" ref="CA6:CJ6" si="7">IF(CA7="",NA(),CA7)</f>
        <v>140.94</v>
      </c>
      <c r="CB6" s="91">
        <f t="shared" si="7"/>
        <v>136.1</v>
      </c>
      <c r="CC6" s="91">
        <f t="shared" si="7"/>
        <v>143.72</v>
      </c>
      <c r="CD6" s="91">
        <f t="shared" si="7"/>
        <v>145.21</v>
      </c>
      <c r="CE6" s="91">
        <f t="shared" si="7"/>
        <v>155.93</v>
      </c>
      <c r="CF6" s="91">
        <f t="shared" si="7"/>
        <v>171.15</v>
      </c>
      <c r="CG6" s="91">
        <f t="shared" si="7"/>
        <v>170.19</v>
      </c>
      <c r="CH6" s="91">
        <f t="shared" si="7"/>
        <v>171.81</v>
      </c>
      <c r="CI6" s="91">
        <f t="shared" si="7"/>
        <v>171.67</v>
      </c>
      <c r="CJ6" s="91">
        <f t="shared" si="7"/>
        <v>173.67</v>
      </c>
      <c r="CK6" s="85" t="str">
        <f>IF(CK7="","",IF(CK7="-","【-】","【"&amp;SUBSTITUTE(TEXT(CK7,"#,##0.00"),"-","△")&amp;"】"))</f>
        <v>【168.38】</v>
      </c>
      <c r="CL6" s="91">
        <f t="shared" ref="CL6:CU6" si="8">IF(CL7="",NA(),CL7)</f>
        <v>56.62</v>
      </c>
      <c r="CM6" s="91">
        <f t="shared" si="8"/>
        <v>56.8</v>
      </c>
      <c r="CN6" s="91">
        <f t="shared" si="8"/>
        <v>56.47</v>
      </c>
      <c r="CO6" s="91">
        <f t="shared" si="8"/>
        <v>56.4</v>
      </c>
      <c r="CP6" s="91">
        <f t="shared" si="8"/>
        <v>55.49</v>
      </c>
      <c r="CQ6" s="91">
        <f t="shared" si="8"/>
        <v>58.53</v>
      </c>
      <c r="CR6" s="91">
        <f t="shared" si="8"/>
        <v>59.01</v>
      </c>
      <c r="CS6" s="91">
        <f t="shared" si="8"/>
        <v>60.03</v>
      </c>
      <c r="CT6" s="91">
        <f t="shared" si="8"/>
        <v>59.74</v>
      </c>
      <c r="CU6" s="91">
        <f t="shared" si="8"/>
        <v>59.67</v>
      </c>
      <c r="CV6" s="85" t="str">
        <f>IF(CV7="","",IF(CV7="-","【-】","【"&amp;SUBSTITUTE(TEXT(CV7,"#,##0.00"),"-","△")&amp;"】"))</f>
        <v>【60.00】</v>
      </c>
      <c r="CW6" s="91">
        <f t="shared" ref="CW6:DF6" si="9">IF(CW7="",NA(),CW7)</f>
        <v>75.37</v>
      </c>
      <c r="CX6" s="91">
        <f t="shared" si="9"/>
        <v>74.599999999999994</v>
      </c>
      <c r="CY6" s="91">
        <f t="shared" si="9"/>
        <v>74.010000000000005</v>
      </c>
      <c r="CZ6" s="91">
        <f t="shared" si="9"/>
        <v>73.91</v>
      </c>
      <c r="DA6" s="91">
        <f t="shared" si="9"/>
        <v>72.569999999999993</v>
      </c>
      <c r="DB6" s="91">
        <f t="shared" si="9"/>
        <v>85.26</v>
      </c>
      <c r="DC6" s="91">
        <f t="shared" si="9"/>
        <v>85.37</v>
      </c>
      <c r="DD6" s="91">
        <f t="shared" si="9"/>
        <v>84.81</v>
      </c>
      <c r="DE6" s="91">
        <f t="shared" si="9"/>
        <v>84.8</v>
      </c>
      <c r="DF6" s="91">
        <f t="shared" si="9"/>
        <v>84.6</v>
      </c>
      <c r="DG6" s="85" t="str">
        <f>IF(DG7="","",IF(DG7="-","【-】","【"&amp;SUBSTITUTE(TEXT(DG7,"#,##0.00"),"-","△")&amp;"】"))</f>
        <v>【89.80】</v>
      </c>
      <c r="DH6" s="91">
        <f t="shared" ref="DH6:DQ6" si="10">IF(DH7="",NA(),DH7)</f>
        <v>39.340000000000003</v>
      </c>
      <c r="DI6" s="91">
        <f t="shared" si="10"/>
        <v>41.29</v>
      </c>
      <c r="DJ6" s="91">
        <f t="shared" si="10"/>
        <v>42.99</v>
      </c>
      <c r="DK6" s="91">
        <f t="shared" si="10"/>
        <v>44.96</v>
      </c>
      <c r="DL6" s="91">
        <f t="shared" si="10"/>
        <v>46.62</v>
      </c>
      <c r="DM6" s="91">
        <f t="shared" si="10"/>
        <v>45.75</v>
      </c>
      <c r="DN6" s="91">
        <f t="shared" si="10"/>
        <v>46.9</v>
      </c>
      <c r="DO6" s="91">
        <f t="shared" si="10"/>
        <v>47.28</v>
      </c>
      <c r="DP6" s="91">
        <f t="shared" si="10"/>
        <v>47.66</v>
      </c>
      <c r="DQ6" s="91">
        <f t="shared" si="10"/>
        <v>48.17</v>
      </c>
      <c r="DR6" s="85" t="str">
        <f>IF(DR7="","",IF(DR7="-","【-】","【"&amp;SUBSTITUTE(TEXT(DR7,"#,##0.00"),"-","△")&amp;"】"))</f>
        <v>【49.59】</v>
      </c>
      <c r="DS6" s="91">
        <f t="shared" ref="DS6:EB6" si="11">IF(DS7="",NA(),DS7)</f>
        <v>12.25</v>
      </c>
      <c r="DT6" s="91">
        <f t="shared" si="11"/>
        <v>13.17</v>
      </c>
      <c r="DU6" s="91">
        <f t="shared" si="11"/>
        <v>14.01</v>
      </c>
      <c r="DV6" s="91">
        <f t="shared" si="11"/>
        <v>15.07</v>
      </c>
      <c r="DW6" s="91">
        <f t="shared" si="11"/>
        <v>16.53</v>
      </c>
      <c r="DX6" s="91">
        <f t="shared" si="11"/>
        <v>10.54</v>
      </c>
      <c r="DY6" s="91">
        <f t="shared" si="11"/>
        <v>12.03</v>
      </c>
      <c r="DZ6" s="91">
        <f t="shared" si="11"/>
        <v>12.19</v>
      </c>
      <c r="EA6" s="91">
        <f t="shared" si="11"/>
        <v>15.1</v>
      </c>
      <c r="EB6" s="91">
        <f t="shared" si="11"/>
        <v>17.12</v>
      </c>
      <c r="EC6" s="85" t="str">
        <f>IF(EC7="","",IF(EC7="-","【-】","【"&amp;SUBSTITUTE(TEXT(EC7,"#,##0.00"),"-","△")&amp;"】"))</f>
        <v>【19.44】</v>
      </c>
      <c r="ED6" s="91">
        <f t="shared" ref="ED6:EM6" si="12">IF(ED7="",NA(),ED7)</f>
        <v>0.67</v>
      </c>
      <c r="EE6" s="91">
        <f t="shared" si="12"/>
        <v>0.76</v>
      </c>
      <c r="EF6" s="91">
        <f t="shared" si="12"/>
        <v>0.84</v>
      </c>
      <c r="EG6" s="91">
        <f t="shared" si="12"/>
        <v>0.52</v>
      </c>
      <c r="EH6" s="91">
        <f t="shared" si="12"/>
        <v>0.55000000000000004</v>
      </c>
      <c r="EI6" s="91">
        <f t="shared" si="12"/>
        <v>0.56000000000000005</v>
      </c>
      <c r="EJ6" s="91">
        <f t="shared" si="12"/>
        <v>0.61</v>
      </c>
      <c r="EK6" s="91">
        <f t="shared" si="12"/>
        <v>0.51</v>
      </c>
      <c r="EL6" s="91">
        <f t="shared" si="12"/>
        <v>0.57999999999999996</v>
      </c>
      <c r="EM6" s="91">
        <f t="shared" si="12"/>
        <v>0.54</v>
      </c>
      <c r="EN6" s="85" t="str">
        <f>IF(EN7="","",IF(EN7="-","【-】","【"&amp;SUBSTITUTE(TEXT(EN7,"#,##0.00"),"-","△")&amp;"】"))</f>
        <v>【0.68】</v>
      </c>
    </row>
    <row r="7" spans="1:144" s="69" customFormat="1">
      <c r="A7" s="70"/>
      <c r="B7" s="76">
        <v>2019</v>
      </c>
      <c r="C7" s="76">
        <v>152251</v>
      </c>
      <c r="D7" s="76">
        <v>46</v>
      </c>
      <c r="E7" s="76">
        <v>1</v>
      </c>
      <c r="F7" s="76">
        <v>0</v>
      </c>
      <c r="G7" s="76">
        <v>1</v>
      </c>
      <c r="H7" s="76" t="s">
        <v>95</v>
      </c>
      <c r="I7" s="76" t="s">
        <v>96</v>
      </c>
      <c r="J7" s="76" t="s">
        <v>97</v>
      </c>
      <c r="K7" s="76" t="s">
        <v>98</v>
      </c>
      <c r="L7" s="76" t="s">
        <v>21</v>
      </c>
      <c r="M7" s="76" t="s">
        <v>13</v>
      </c>
      <c r="N7" s="86" t="s">
        <v>99</v>
      </c>
      <c r="O7" s="86">
        <v>69.75</v>
      </c>
      <c r="P7" s="86">
        <v>98.04</v>
      </c>
      <c r="Q7" s="86">
        <v>2574</v>
      </c>
      <c r="R7" s="86">
        <v>35732</v>
      </c>
      <c r="S7" s="86">
        <v>946.76</v>
      </c>
      <c r="T7" s="86">
        <v>37.74</v>
      </c>
      <c r="U7" s="86">
        <v>34738</v>
      </c>
      <c r="V7" s="86">
        <v>68.540000000000006</v>
      </c>
      <c r="W7" s="86">
        <v>506.83</v>
      </c>
      <c r="X7" s="86">
        <v>104.83</v>
      </c>
      <c r="Y7" s="86">
        <v>108.47</v>
      </c>
      <c r="Z7" s="86">
        <v>108.32</v>
      </c>
      <c r="AA7" s="86">
        <v>110.25</v>
      </c>
      <c r="AB7" s="86">
        <v>107.25</v>
      </c>
      <c r="AC7" s="86">
        <v>109.64</v>
      </c>
      <c r="AD7" s="86">
        <v>110.95</v>
      </c>
      <c r="AE7" s="86">
        <v>110.68</v>
      </c>
      <c r="AF7" s="86">
        <v>110.66</v>
      </c>
      <c r="AG7" s="86">
        <v>109.01</v>
      </c>
      <c r="AH7" s="86">
        <v>112.01</v>
      </c>
      <c r="AI7" s="86">
        <v>0</v>
      </c>
      <c r="AJ7" s="86">
        <v>0</v>
      </c>
      <c r="AK7" s="86">
        <v>0</v>
      </c>
      <c r="AL7" s="86">
        <v>0</v>
      </c>
      <c r="AM7" s="86">
        <v>0</v>
      </c>
      <c r="AN7" s="86">
        <v>3.62</v>
      </c>
      <c r="AO7" s="86">
        <v>3.91</v>
      </c>
      <c r="AP7" s="86">
        <v>3.56</v>
      </c>
      <c r="AQ7" s="86">
        <v>2.74</v>
      </c>
      <c r="AR7" s="86">
        <v>3.7</v>
      </c>
      <c r="AS7" s="86">
        <v>1.08</v>
      </c>
      <c r="AT7" s="86">
        <v>425.96</v>
      </c>
      <c r="AU7" s="86">
        <v>464.44</v>
      </c>
      <c r="AV7" s="86">
        <v>283.07</v>
      </c>
      <c r="AW7" s="86">
        <v>270.83</v>
      </c>
      <c r="AX7" s="86">
        <v>230.93</v>
      </c>
      <c r="AY7" s="86">
        <v>371.31</v>
      </c>
      <c r="AZ7" s="86">
        <v>377.63</v>
      </c>
      <c r="BA7" s="86">
        <v>357.34</v>
      </c>
      <c r="BB7" s="86">
        <v>366.03</v>
      </c>
      <c r="BC7" s="86">
        <v>365.18</v>
      </c>
      <c r="BD7" s="86">
        <v>264.97000000000003</v>
      </c>
      <c r="BE7" s="86">
        <v>575.92999999999995</v>
      </c>
      <c r="BF7" s="86">
        <v>568.54</v>
      </c>
      <c r="BG7" s="86">
        <v>570.91999999999996</v>
      </c>
      <c r="BH7" s="86">
        <v>558.82000000000005</v>
      </c>
      <c r="BI7" s="86">
        <v>562.13</v>
      </c>
      <c r="BJ7" s="86">
        <v>373.09</v>
      </c>
      <c r="BK7" s="86">
        <v>364.71</v>
      </c>
      <c r="BL7" s="86">
        <v>373.69</v>
      </c>
      <c r="BM7" s="86">
        <v>370.12</v>
      </c>
      <c r="BN7" s="86">
        <v>371.65</v>
      </c>
      <c r="BO7" s="86">
        <v>266.61</v>
      </c>
      <c r="BP7" s="86">
        <v>93.65</v>
      </c>
      <c r="BQ7" s="86">
        <v>96.92</v>
      </c>
      <c r="BR7" s="86">
        <v>91.88</v>
      </c>
      <c r="BS7" s="86">
        <v>90.96</v>
      </c>
      <c r="BT7" s="86">
        <v>85</v>
      </c>
      <c r="BU7" s="86">
        <v>99.99</v>
      </c>
      <c r="BV7" s="86">
        <v>100.65</v>
      </c>
      <c r="BW7" s="86">
        <v>99.87</v>
      </c>
      <c r="BX7" s="86">
        <v>100.42</v>
      </c>
      <c r="BY7" s="86">
        <v>98.77</v>
      </c>
      <c r="BZ7" s="86">
        <v>103.24</v>
      </c>
      <c r="CA7" s="86">
        <v>140.94</v>
      </c>
      <c r="CB7" s="86">
        <v>136.1</v>
      </c>
      <c r="CC7" s="86">
        <v>143.72</v>
      </c>
      <c r="CD7" s="86">
        <v>145.21</v>
      </c>
      <c r="CE7" s="86">
        <v>155.93</v>
      </c>
      <c r="CF7" s="86">
        <v>171.15</v>
      </c>
      <c r="CG7" s="86">
        <v>170.19</v>
      </c>
      <c r="CH7" s="86">
        <v>171.81</v>
      </c>
      <c r="CI7" s="86">
        <v>171.67</v>
      </c>
      <c r="CJ7" s="86">
        <v>173.67</v>
      </c>
      <c r="CK7" s="86">
        <v>168.38</v>
      </c>
      <c r="CL7" s="86">
        <v>56.62</v>
      </c>
      <c r="CM7" s="86">
        <v>56.8</v>
      </c>
      <c r="CN7" s="86">
        <v>56.47</v>
      </c>
      <c r="CO7" s="86">
        <v>56.4</v>
      </c>
      <c r="CP7" s="86">
        <v>55.49</v>
      </c>
      <c r="CQ7" s="86">
        <v>58.53</v>
      </c>
      <c r="CR7" s="86">
        <v>59.01</v>
      </c>
      <c r="CS7" s="86">
        <v>60.03</v>
      </c>
      <c r="CT7" s="86">
        <v>59.74</v>
      </c>
      <c r="CU7" s="86">
        <v>59.67</v>
      </c>
      <c r="CV7" s="86">
        <v>60</v>
      </c>
      <c r="CW7" s="86">
        <v>75.37</v>
      </c>
      <c r="CX7" s="86">
        <v>74.599999999999994</v>
      </c>
      <c r="CY7" s="86">
        <v>74.010000000000005</v>
      </c>
      <c r="CZ7" s="86">
        <v>73.91</v>
      </c>
      <c r="DA7" s="86">
        <v>72.569999999999993</v>
      </c>
      <c r="DB7" s="86">
        <v>85.26</v>
      </c>
      <c r="DC7" s="86">
        <v>85.37</v>
      </c>
      <c r="DD7" s="86">
        <v>84.81</v>
      </c>
      <c r="DE7" s="86">
        <v>84.8</v>
      </c>
      <c r="DF7" s="86">
        <v>84.6</v>
      </c>
      <c r="DG7" s="86">
        <v>89.8</v>
      </c>
      <c r="DH7" s="86">
        <v>39.340000000000003</v>
      </c>
      <c r="DI7" s="86">
        <v>41.29</v>
      </c>
      <c r="DJ7" s="86">
        <v>42.99</v>
      </c>
      <c r="DK7" s="86">
        <v>44.96</v>
      </c>
      <c r="DL7" s="86">
        <v>46.62</v>
      </c>
      <c r="DM7" s="86">
        <v>45.75</v>
      </c>
      <c r="DN7" s="86">
        <v>46.9</v>
      </c>
      <c r="DO7" s="86">
        <v>47.28</v>
      </c>
      <c r="DP7" s="86">
        <v>47.66</v>
      </c>
      <c r="DQ7" s="86">
        <v>48.17</v>
      </c>
      <c r="DR7" s="86">
        <v>49.59</v>
      </c>
      <c r="DS7" s="86">
        <v>12.25</v>
      </c>
      <c r="DT7" s="86">
        <v>13.17</v>
      </c>
      <c r="DU7" s="86">
        <v>14.01</v>
      </c>
      <c r="DV7" s="86">
        <v>15.07</v>
      </c>
      <c r="DW7" s="86">
        <v>16.53</v>
      </c>
      <c r="DX7" s="86">
        <v>10.54</v>
      </c>
      <c r="DY7" s="86">
        <v>12.03</v>
      </c>
      <c r="DZ7" s="86">
        <v>12.19</v>
      </c>
      <c r="EA7" s="86">
        <v>15.1</v>
      </c>
      <c r="EB7" s="86">
        <v>17.12</v>
      </c>
      <c r="EC7" s="86">
        <v>19.440000000000001</v>
      </c>
      <c r="ED7" s="86">
        <v>0.67</v>
      </c>
      <c r="EE7" s="86">
        <v>0.76</v>
      </c>
      <c r="EF7" s="86">
        <v>0.84</v>
      </c>
      <c r="EG7" s="86">
        <v>0.52</v>
      </c>
      <c r="EH7" s="86">
        <v>0.55000000000000004</v>
      </c>
      <c r="EI7" s="86">
        <v>0.56000000000000005</v>
      </c>
      <c r="EJ7" s="86">
        <v>0.61</v>
      </c>
      <c r="EK7" s="86">
        <v>0.51</v>
      </c>
      <c r="EL7" s="86">
        <v>0.57999999999999996</v>
      </c>
      <c r="EM7" s="86">
        <v>0.54</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101167</cp:lastModifiedBy>
  <dcterms:created xsi:type="dcterms:W3CDTF">2020-12-04T02:07:20Z</dcterms:created>
  <dcterms:modified xsi:type="dcterms:W3CDTF">2021-01-18T11:21:09Z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2021-01-18T11:21:09Z</vt:filetime>
  </property>
</Properties>
</file>