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JZs/5f4dsKhyM4vPzAuykop0ropVLNU6vBLlzsJvQx74Mss3RAq4JpA8vcjEfDuPQ3J4/cJeKOGlk9AjYNQ3Q==" workbookSaltValue="hcU4s1qgX+xi2bJrQLE5a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<sst xmlns="http://schemas.openxmlformats.org/spreadsheetml/2006/main" xmlns:r="http://schemas.openxmlformats.org/officeDocument/2006/relationships" count="112" uniqueCount="112">
  <si>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</si>
  <si>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</si>
  <si>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</si>
  <si>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</si>
  <si>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</si>
  <si>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</si>
  <si>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</si>
  <si>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</si>
  <si>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</si>
  <si>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</si>
  <si>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</si>
  <si>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</si>
  <si>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</si>
  <si>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</si>
  <si>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</si>
  <si>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</si>
  <si>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</si>
  <si>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</si>
  <si>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</si>
  <si>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</si>
  <si>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</si>
  <si>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</si>
  <si>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</si>
  <si>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</si>
  <si>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</si>
  <si>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</si>
  <si>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</si>
  <si>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</si>
  <si>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</si>
  <si>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</si>
  <si>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</si>
  <si>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</si>
  <si>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</si>
  <si>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</si>
  <si>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</si>
  <si>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</si>
  <si>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</si>
  <si>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</si>
  <si>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</si>
  <si>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</si>
  <si>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</si>
  <si>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</si>
  <si>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</si>
  <si>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</si>
  <si>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</si>
  <si>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</si>
  <si>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</si>
  <si>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</si>
  <si>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</si>
  <si>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</si>
  <si>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</si>
  <si>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</si>
  <si>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</si>
  <si>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</si>
  <si>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</si>
  <si>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</si>
  <si>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</si>
  <si>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</si>
  <si>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</si>
  <si>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</si>
  <si>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</si>
  <si>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</si>
  <si>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</si>
  <si>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</si>
  <si>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</si>
  <si>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</si>
  <si>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</si>
  <si>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</si>
  <si>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現状では、低い給水原価に抑えることができ、概ね健全な経営状況といえる。一方、施設の老朽化は数値以上に進行していると考えられ、広域化・共同化を視野に入れつつ適切な更新投資についてスピード感を持って取り組む状況であることは昨年度までと変わらない。
・平成28年度に策定した「魚沼市水道事業経営戦略」の進捗管理や計画見直しを行いながら、経営の質と効率化を高め、各種数値の改善とともに市民サービスの安定的な継続が図られるよう運営するものとする。</t>
    <rPh sb="63" eb="66">
      <t>コウイキカ</t>
    </rPh>
    <rPh sb="67" eb="70">
      <t>キョウドウカ</t>
    </rPh>
    <rPh sb="71" eb="73">
      <t>シヤ</t>
    </rPh>
    <rPh sb="74" eb="75">
      <t>イ</t>
    </rPh>
    <rPh sb="78" eb="80">
      <t>テキセツ</t>
    </rPh>
    <rPh sb="93" eb="94">
      <t>カン</t>
    </rPh>
    <rPh sb="95" eb="96">
      <t>モ</t>
    </rPh>
    <rPh sb="98" eb="99">
      <t>ト</t>
    </rPh>
    <rPh sb="100" eb="101">
      <t>ク</t>
    </rPh>
    <rPh sb="110" eb="112">
      <t>サクネン</t>
    </rPh>
    <rPh sb="112" eb="113">
      <t>ド</t>
    </rPh>
    <rPh sb="116" eb="117">
      <t>カ</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</si>
  <si>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</si>
  <si>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</si>
  <si>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</si>
  <si>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</si>
  <si>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</si>
  <si>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</si>
  <si>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</si>
  <si>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</si>
  <si>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</si>
  <si>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</si>
  <si>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</si>
  <si>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</si>
  <si>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</si>
  <si>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</si>
  <si>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</si>
  <si>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</si>
  <si>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</si>
  <si>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</si>
  <si>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</si>
  <si>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</si>
  <si>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</si>
  <si>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</si>
  <si>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</si>
  <si>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</si>
  <si>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</si>
  <si>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</si>
  <si>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魚沼市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</si>
  <si>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</si>
  <si>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</si>
  <si>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</si>
  <si>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</si>
  <si>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</si>
  <si>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</si>
  <si>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</si>
  <si>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</si>
  <si>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</si>
  <si>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</si>
  <si>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</si>
  <si>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</si>
  <si>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</si>
  <si>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</si>
  <si>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経常収支比率は、平成26年度に料金の減額改定を実施して以降、類似団体を下回る状況となっているが、単年度収支が黒字であることを示す100％超で推移しており、概ね健全な経営状況となっている。令和2年度については、企業会計基準委員会が公表した「収益認識に関する会計基準の適用指針」に基づき、収益計上する月を検針月の翌月から当月に改めた。そのため、令和2年度に限り料金収入や給水量が例年と比べ1ヶ月分多く計上され、13ヶ月分となっている。なお、12ヶ月の経常収益に換算すると108.86％となり、例年と同水準を維持している。</t>
    </r>
    <r>
      <rPr>
        <sz val="11"/>
        <color theme="1"/>
        <rFont val="ＭＳ ゴシック"/>
      </rPr>
      <t xml:space="preserve">
・企業債残高対給水収益比率では、類似団体よりも高く、企業債の残高が多くなっている。これは、当市が簡易水道事業を上水道事業と一本の会計で経理していることにより、簡易水道事業の企業債償還に係る一般会計負担分が残高に多く含まれているためであり、類似団体との比較が難しく、一概に高いとは判断できない。
・給水原価については、類似団体よりも低く抑えられており、経営の在り方は概ね良好と考えられる。
・施設利用率は、収益認識基準の変更の影響により、1日平均配水量の算出基礎数値が1ヶ月分多くなったことにより増加している。12ヶ月の配水量に換算すると57.10％となり、例年と同水準となっている。今後も、適正な規模へのダウンサイジングや施設の統廃合を引き続き検討していくこととする。
・有収率は低下傾向であるが、計画的な漏水調査の実施と当該箇所の改修、老朽管対策と合わせ、改善に向けた努力を続けている。</t>
    </r>
    <rPh sb="24" eb="26">
      <t>ジッシ</t>
    </rPh>
    <rPh sb="28" eb="30">
      <t>イコウ</t>
    </rPh>
    <rPh sb="71" eb="73">
      <t>スイイ</t>
    </rPh>
    <rPh sb="94" eb="96">
      <t>レイワ</t>
    </rPh>
    <rPh sb="97" eb="99">
      <t>ネンド</t>
    </rPh>
    <rPh sb="115" eb="117">
      <t>コウヒョウ</t>
    </rPh>
    <rPh sb="120" eb="122">
      <t>シュウエキ</t>
    </rPh>
    <rPh sb="122" eb="124">
      <t>ニンシキ</t>
    </rPh>
    <rPh sb="125" eb="126">
      <t>カン</t>
    </rPh>
    <rPh sb="128" eb="130">
      <t>カイケイ</t>
    </rPh>
    <rPh sb="130" eb="132">
      <t>キジュン</t>
    </rPh>
    <rPh sb="133" eb="135">
      <t>テキヨウ</t>
    </rPh>
    <rPh sb="135" eb="137">
      <t>シシン</t>
    </rPh>
    <rPh sb="139" eb="140">
      <t>モト</t>
    </rPh>
    <rPh sb="143" eb="145">
      <t>シュウエキ</t>
    </rPh>
    <rPh sb="145" eb="147">
      <t>ケイジョウ</t>
    </rPh>
    <rPh sb="149" eb="150">
      <t>ヅキ</t>
    </rPh>
    <rPh sb="151" eb="153">
      <t>ケンシン</t>
    </rPh>
    <rPh sb="153" eb="154">
      <t>ヅキ</t>
    </rPh>
    <rPh sb="155" eb="157">
      <t>ヨクゲツ</t>
    </rPh>
    <rPh sb="159" eb="161">
      <t>トウゲツ</t>
    </rPh>
    <rPh sb="162" eb="163">
      <t>アラタ</t>
    </rPh>
    <rPh sb="171" eb="173">
      <t>レイワ</t>
    </rPh>
    <rPh sb="174" eb="176">
      <t>ネンド</t>
    </rPh>
    <rPh sb="177" eb="178">
      <t>カギ</t>
    </rPh>
    <rPh sb="179" eb="181">
      <t>リョウキン</t>
    </rPh>
    <rPh sb="181" eb="183">
      <t>シュウニュウ</t>
    </rPh>
    <rPh sb="184" eb="186">
      <t>キュウスイ</t>
    </rPh>
    <rPh sb="186" eb="187">
      <t>リョウ</t>
    </rPh>
    <rPh sb="188" eb="190">
      <t>レイネン</t>
    </rPh>
    <rPh sb="191" eb="192">
      <t>クラ</t>
    </rPh>
    <rPh sb="194" eb="196">
      <t>カゲツ</t>
    </rPh>
    <rPh sb="196" eb="197">
      <t>ブン</t>
    </rPh>
    <rPh sb="197" eb="198">
      <t>オオ</t>
    </rPh>
    <rPh sb="199" eb="201">
      <t>ケイジョウ</t>
    </rPh>
    <rPh sb="207" eb="208">
      <t>ツキ</t>
    </rPh>
    <rPh sb="208" eb="209">
      <t>ブン</t>
    </rPh>
    <rPh sb="222" eb="223">
      <t>ツキ</t>
    </rPh>
    <rPh sb="224" eb="226">
      <t>ケイジョウ</t>
    </rPh>
    <rPh sb="226" eb="228">
      <t>シュウエキ</t>
    </rPh>
    <rPh sb="229" eb="231">
      <t>カンサン</t>
    </rPh>
    <rPh sb="245" eb="247">
      <t>レイネン</t>
    </rPh>
    <rPh sb="248" eb="251">
      <t>ドウスイジュン</t>
    </rPh>
    <rPh sb="252" eb="254">
      <t>イジ</t>
    </rPh>
    <rPh sb="318" eb="320">
      <t>ジギョウ</t>
    </rPh>
    <rPh sb="462" eb="464">
      <t>シュウエキ</t>
    </rPh>
    <rPh sb="464" eb="466">
      <t>ニンシキ</t>
    </rPh>
    <rPh sb="466" eb="468">
      <t>キジュン</t>
    </rPh>
    <rPh sb="469" eb="471">
      <t>ヘンコウ</t>
    </rPh>
    <rPh sb="472" eb="474">
      <t>エイキョウ</t>
    </rPh>
    <rPh sb="479" eb="480">
      <t>ニチ</t>
    </rPh>
    <rPh sb="480" eb="482">
      <t>ヘイキン</t>
    </rPh>
    <rPh sb="482" eb="484">
      <t>ハイスイ</t>
    </rPh>
    <rPh sb="484" eb="485">
      <t>リョウ</t>
    </rPh>
    <rPh sb="486" eb="488">
      <t>サンシュツ</t>
    </rPh>
    <rPh sb="488" eb="490">
      <t>キソ</t>
    </rPh>
    <rPh sb="490" eb="492">
      <t>スウチ</t>
    </rPh>
    <rPh sb="494" eb="496">
      <t>カゲツ</t>
    </rPh>
    <rPh sb="496" eb="497">
      <t>ブン</t>
    </rPh>
    <rPh sb="497" eb="498">
      <t>オオ</t>
    </rPh>
    <rPh sb="507" eb="509">
      <t>ゾウカ</t>
    </rPh>
    <rPh sb="519" eb="521">
      <t>ハイスイ</t>
    </rPh>
    <rPh sb="521" eb="522">
      <t>リョウ</t>
    </rPh>
    <rPh sb="596" eb="599">
      <t>ユウシュウリツ</t>
    </rPh>
    <rPh sb="600" eb="602">
      <t>テイカ</t>
    </rPh>
    <rPh sb="602" eb="604">
      <t>ケイコウ</t>
    </rPh>
    <rPh sb="609" eb="612">
      <t>ケイカクテキ</t>
    </rPh>
    <rPh sb="618" eb="620">
      <t>ジッシ</t>
    </rPh>
    <rPh sb="621" eb="623">
      <t>トウガイ</t>
    </rPh>
    <rPh sb="623" eb="625">
      <t>カショ</t>
    </rPh>
    <rPh sb="626" eb="628">
      <t>カイシュウ</t>
    </rPh>
    <rPh sb="635" eb="636">
      <t>ア</t>
    </rPh>
    <rPh sb="639" eb="641">
      <t>カイゼン</t>
    </rPh>
    <rPh sb="642" eb="643">
      <t>ム</t>
    </rPh>
    <rPh sb="645" eb="647">
      <t>ドリョク</t>
    </rPh>
    <rPh sb="648" eb="649">
      <t>ツヅ</t>
    </rPh>
    <phoneticPr fontId="1"/>
  </si>
  <si>
    <t>・管路経年化率は、老朽管対策の成果が数値に表れ始めた平成30年度から類似団体よりも低く推移している。ただし、当市の管路の多くは、古い設計指針、資材により設置されており、また、中越大震災、中越沖地震、東日本大震災と度重なる地震の影響を受け、実耐用年数は法定耐用年数の40年より短くなるものと見込んでいる。
　こうしたことから、耐用年数だけでなく漏水の発生頻度など老朽具合を的確に把握しつつ、平成28年度に策定した「魚沼市水道事業経営戦略」に基づき、引き続き適切な更新投資を実施することとする。</t>
    <rPh sb="9" eb="11">
      <t>ロウキュウ</t>
    </rPh>
    <rPh sb="11" eb="12">
      <t>カン</t>
    </rPh>
    <rPh sb="12" eb="14">
      <t>タイサク</t>
    </rPh>
    <rPh sb="15" eb="17">
      <t>セイカ</t>
    </rPh>
    <rPh sb="18" eb="20">
      <t>スウチ</t>
    </rPh>
    <rPh sb="21" eb="22">
      <t>アラワ</t>
    </rPh>
    <rPh sb="23" eb="24">
      <t>ハジ</t>
    </rPh>
    <rPh sb="41" eb="42">
      <t>ヒク</t>
    </rPh>
    <rPh sb="43" eb="45">
      <t>スイイ</t>
    </rPh>
    <rPh sb="162" eb="164">
      <t>タイヨウ</t>
    </rPh>
    <rPh sb="164" eb="166">
      <t>ネンスウ</t>
    </rPh>
    <rPh sb="171" eb="173">
      <t>ロウスイ</t>
    </rPh>
    <rPh sb="174" eb="176">
      <t>ハッセイ</t>
    </rPh>
    <rPh sb="176" eb="178">
      <t>ヒンド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</si>
</sst>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0.76</c:v>
                </c:pt>
                <c:pt idx="1">
                  <c:v>0.84</c:v>
                </c:pt>
                <c:pt idx="2">
                  <c:v>0.52</c:v>
                </c:pt>
                <c:pt idx="3">
                  <c:v>0.55000000000000004</c:v>
                </c:pt>
                <c:pt idx="4">
                  <c:v>0.56000000000000005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0.61</c:v>
                </c:pt>
                <c:pt idx="1">
                  <c:v>0.51</c:v>
                </c:pt>
                <c:pt idx="2">
                  <c:v>0.57999999999999996</c:v>
                </c:pt>
                <c:pt idx="3">
                  <c:v>0.54</c:v>
                </c:pt>
                <c:pt idx="4">
                  <c:v>0.56999999999999995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108.47</c:v>
                </c:pt>
                <c:pt idx="1">
                  <c:v>108.32</c:v>
                </c:pt>
                <c:pt idx="2">
                  <c:v>110.25</c:v>
                </c:pt>
                <c:pt idx="3">
                  <c:v>107.25</c:v>
                </c:pt>
                <c:pt idx="4">
                  <c:v>114.49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110.95</c:v>
                </c:pt>
                <c:pt idx="1">
                  <c:v>110.68</c:v>
                </c:pt>
                <c:pt idx="2">
                  <c:v>110.66</c:v>
                </c:pt>
                <c:pt idx="3">
                  <c:v>109.01</c:v>
                </c:pt>
                <c:pt idx="4">
                  <c:v>108.83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41.29</c:v>
                </c:pt>
                <c:pt idx="1">
                  <c:v>42.99</c:v>
                </c:pt>
                <c:pt idx="2">
                  <c:v>44.96</c:v>
                </c:pt>
                <c:pt idx="3">
                  <c:v>46.62</c:v>
                </c:pt>
                <c:pt idx="4">
                  <c:v>48.02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c:v>
                </c:pt>
                <c:pt idx="1">
                  <c:v>47.28</c:v>
                </c:pt>
                <c:pt idx="2">
                  <c:v>47.66</c:v>
                </c:pt>
                <c:pt idx="3">
                  <c:v>48.17</c:v>
                </c:pt>
                <c:pt idx="4">
                  <c:v>48.83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13.17</c:v>
                </c:pt>
                <c:pt idx="1">
                  <c:v>14.01</c:v>
                </c:pt>
                <c:pt idx="2">
                  <c:v>15.07</c:v>
                </c:pt>
                <c:pt idx="3">
                  <c:v>16.53</c:v>
                </c:pt>
                <c:pt idx="4">
                  <c:v>15.41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12.03</c:v>
                </c:pt>
                <c:pt idx="1">
                  <c:v>12.19</c:v>
                </c:pt>
                <c:pt idx="2">
                  <c:v>15.1</c:v>
                </c:pt>
                <c:pt idx="3">
                  <c:v>17.12</c:v>
                </c:pt>
                <c:pt idx="4">
                  <c:v>18.18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3.91</c:v>
                </c:pt>
                <c:pt idx="1">
                  <c:v>3.56</c:v>
                </c:pt>
                <c:pt idx="2">
                  <c:v>2.74</c:v>
                </c:pt>
                <c:pt idx="3">
                  <c:v>3.7</c:v>
                </c:pt>
                <c:pt idx="4">
                  <c:v>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464.44</c:v>
                </c:pt>
                <c:pt idx="1">
                  <c:v>283.07</c:v>
                </c:pt>
                <c:pt idx="2">
                  <c:v>270.83</c:v>
                </c:pt>
                <c:pt idx="3">
                  <c:v>230.93</c:v>
                </c:pt>
                <c:pt idx="4">
                  <c:v>207.31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377.63</c:v>
                </c:pt>
                <c:pt idx="1">
                  <c:v>357.34</c:v>
                </c:pt>
                <c:pt idx="2">
                  <c:v>366.03</c:v>
                </c:pt>
                <c:pt idx="3">
                  <c:v>365.18</c:v>
                </c:pt>
                <c:pt idx="4">
                  <c:v>327.77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568.54</c:v>
                </c:pt>
                <c:pt idx="1">
                  <c:v>570.91999999999996</c:v>
                </c:pt>
                <c:pt idx="2">
                  <c:v>558.82000000000005</c:v>
                </c:pt>
                <c:pt idx="3">
                  <c:v>562.13</c:v>
                </c:pt>
                <c:pt idx="4">
                  <c:v>544.1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364.71</c:v>
                </c:pt>
                <c:pt idx="1">
                  <c:v>373.69</c:v>
                </c:pt>
                <c:pt idx="2">
                  <c:v>370.12</c:v>
                </c:pt>
                <c:pt idx="3">
                  <c:v>371.65</c:v>
                </c:pt>
                <c:pt idx="4">
                  <c:v>397.1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96.92</c:v>
                </c:pt>
                <c:pt idx="1">
                  <c:v>91.88</c:v>
                </c:pt>
                <c:pt idx="2">
                  <c:v>90.96</c:v>
                </c:pt>
                <c:pt idx="3">
                  <c:v>85</c:v>
                </c:pt>
                <c:pt idx="4">
                  <c:v>87.35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100.65</c:v>
                </c:pt>
                <c:pt idx="1">
                  <c:v>99.87</c:v>
                </c:pt>
                <c:pt idx="2">
                  <c:v>100.42</c:v>
                </c:pt>
                <c:pt idx="3">
                  <c:v>98.77</c:v>
                </c:pt>
                <c:pt idx="4">
                  <c:v>95.79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136.1</c:v>
                </c:pt>
                <c:pt idx="1">
                  <c:v>143.72</c:v>
                </c:pt>
                <c:pt idx="2">
                  <c:v>145.21</c:v>
                </c:pt>
                <c:pt idx="3">
                  <c:v>155.93</c:v>
                </c:pt>
                <c:pt idx="4">
                  <c:v>141.82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170.19</c:v>
                </c:pt>
                <c:pt idx="1">
                  <c:v>171.81</c:v>
                </c:pt>
                <c:pt idx="2">
                  <c:v>171.67</c:v>
                </c:pt>
                <c:pt idx="3">
                  <c:v>173.67</c:v>
                </c:pt>
                <c:pt idx="4">
                  <c:v>171.13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56.8</c:v>
                </c:pt>
                <c:pt idx="1">
                  <c:v>56.47</c:v>
                </c:pt>
                <c:pt idx="2">
                  <c:v>56.4</c:v>
                </c:pt>
                <c:pt idx="3">
                  <c:v>55.49</c:v>
                </c:pt>
                <c:pt idx="4">
                  <c:v>61.73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59.01</c:v>
                </c:pt>
                <c:pt idx="1">
                  <c:v>60.03</c:v>
                </c:pt>
                <c:pt idx="2">
                  <c:v>59.74</c:v>
                </c:pt>
                <c:pt idx="3">
                  <c:v>59.67</c:v>
                </c:pt>
                <c:pt idx="4">
                  <c:v>60.12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74.599999999999994</c:v>
                </c:pt>
                <c:pt idx="1">
                  <c:v>74.010000000000005</c:v>
                </c:pt>
                <c:pt idx="2">
                  <c:v>73.91</c:v>
                </c:pt>
                <c:pt idx="3">
                  <c:v>72.569999999999993</c:v>
                </c:pt>
                <c:pt idx="4">
                  <c:v>70.75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85.37</c:v>
                </c:pt>
                <c:pt idx="1">
                  <c:v>84.81</c:v>
                </c:pt>
                <c:pt idx="2">
                  <c:v>84.8</c:v>
                </c:pt>
                <c:pt idx="3">
                  <c:v>84.6</c:v>
                </c:pt>
                <c:pt idx="4">
                  <c:v>84.24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B1" zoomScale="115" zoomScaleNormal="115"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35164</v>
      </c>
      <c r="AM8" s="31"/>
      <c r="AN8" s="31"/>
      <c r="AO8" s="31"/>
      <c r="AP8" s="31"/>
      <c r="AQ8" s="31"/>
      <c r="AR8" s="31"/>
      <c r="AS8" s="31"/>
      <c r="AT8" s="7">
        <f>データ!$S$6</f>
        <v>946.76</v>
      </c>
      <c r="AU8" s="15"/>
      <c r="AV8" s="15"/>
      <c r="AW8" s="15"/>
      <c r="AX8" s="15"/>
      <c r="AY8" s="15"/>
      <c r="AZ8" s="15"/>
      <c r="BA8" s="15"/>
      <c r="BB8" s="29">
        <f>データ!$T$6</f>
        <v>37.14</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24</v>
      </c>
      <c r="C9" s="13"/>
      <c r="D9" s="13"/>
      <c r="E9" s="13"/>
      <c r="F9" s="13"/>
      <c r="G9" s="13"/>
      <c r="H9" s="13"/>
      <c r="I9" s="5" t="s">
        <v>25</v>
      </c>
      <c r="J9" s="13"/>
      <c r="K9" s="13"/>
      <c r="L9" s="13"/>
      <c r="M9" s="13"/>
      <c r="N9" s="13"/>
      <c r="O9" s="24"/>
      <c r="P9" s="27" t="s">
        <v>27</v>
      </c>
      <c r="Q9" s="27"/>
      <c r="R9" s="27"/>
      <c r="S9" s="27"/>
      <c r="T9" s="27"/>
      <c r="U9" s="27"/>
      <c r="V9" s="27"/>
      <c r="W9" s="27" t="s">
        <v>22</v>
      </c>
      <c r="X9" s="27"/>
      <c r="Y9" s="27"/>
      <c r="Z9" s="27"/>
      <c r="AA9" s="27"/>
      <c r="AB9" s="27"/>
      <c r="AC9" s="27"/>
      <c r="AD9" s="2"/>
      <c r="AE9" s="2"/>
      <c r="AF9" s="2"/>
      <c r="AG9" s="2"/>
      <c r="AH9" s="18"/>
      <c r="AI9" s="18"/>
      <c r="AJ9" s="18"/>
      <c r="AK9" s="18"/>
      <c r="AL9" s="27" t="s">
        <v>28</v>
      </c>
      <c r="AM9" s="27"/>
      <c r="AN9" s="27"/>
      <c r="AO9" s="27"/>
      <c r="AP9" s="27"/>
      <c r="AQ9" s="27"/>
      <c r="AR9" s="27"/>
      <c r="AS9" s="27"/>
      <c r="AT9" s="5" t="s">
        <v>32</v>
      </c>
      <c r="AU9" s="13"/>
      <c r="AV9" s="13"/>
      <c r="AW9" s="13"/>
      <c r="AX9" s="13"/>
      <c r="AY9" s="13"/>
      <c r="AZ9" s="13"/>
      <c r="BA9" s="13"/>
      <c r="BB9" s="27" t="s">
        <v>16</v>
      </c>
      <c r="BC9" s="27"/>
      <c r="BD9" s="27"/>
      <c r="BE9" s="27"/>
      <c r="BF9" s="27"/>
      <c r="BG9" s="27"/>
      <c r="BH9" s="27"/>
      <c r="BI9" s="27"/>
      <c r="BJ9" s="3"/>
      <c r="BK9" s="3"/>
      <c r="BL9" s="39" t="s">
        <v>33</v>
      </c>
      <c r="BM9" s="49"/>
      <c r="BN9" s="56" t="s">
        <v>35</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69.83</v>
      </c>
      <c r="J10" s="15"/>
      <c r="K10" s="15"/>
      <c r="L10" s="15"/>
      <c r="M10" s="15"/>
      <c r="N10" s="15"/>
      <c r="O10" s="26"/>
      <c r="P10" s="29">
        <f>データ!$P$6</f>
        <v>98.04</v>
      </c>
      <c r="Q10" s="29"/>
      <c r="R10" s="29"/>
      <c r="S10" s="29"/>
      <c r="T10" s="29"/>
      <c r="U10" s="29"/>
      <c r="V10" s="29"/>
      <c r="W10" s="31">
        <f>データ!$Q$6</f>
        <v>2574</v>
      </c>
      <c r="X10" s="31"/>
      <c r="Y10" s="31"/>
      <c r="Z10" s="31"/>
      <c r="AA10" s="31"/>
      <c r="AB10" s="31"/>
      <c r="AC10" s="31"/>
      <c r="AD10" s="2"/>
      <c r="AE10" s="2"/>
      <c r="AF10" s="2"/>
      <c r="AG10" s="2"/>
      <c r="AH10" s="18"/>
      <c r="AI10" s="18"/>
      <c r="AJ10" s="18"/>
      <c r="AK10" s="18"/>
      <c r="AL10" s="31">
        <f>データ!$U$6</f>
        <v>34219</v>
      </c>
      <c r="AM10" s="31"/>
      <c r="AN10" s="31"/>
      <c r="AO10" s="31"/>
      <c r="AP10" s="31"/>
      <c r="AQ10" s="31"/>
      <c r="AR10" s="31"/>
      <c r="AS10" s="31"/>
      <c r="AT10" s="7">
        <f>データ!$V$6</f>
        <v>68.540000000000006</v>
      </c>
      <c r="AU10" s="15"/>
      <c r="AV10" s="15"/>
      <c r="AW10" s="15"/>
      <c r="AX10" s="15"/>
      <c r="AY10" s="15"/>
      <c r="AZ10" s="15"/>
      <c r="BA10" s="15"/>
      <c r="BB10" s="29">
        <f>データ!$W$6</f>
        <v>499.26</v>
      </c>
      <c r="BC10" s="29"/>
      <c r="BD10" s="29"/>
      <c r="BE10" s="29"/>
      <c r="BF10" s="29"/>
      <c r="BG10" s="29"/>
      <c r="BH10" s="29"/>
      <c r="BI10" s="29"/>
      <c r="BJ10" s="2"/>
      <c r="BK10" s="2"/>
      <c r="BL10" s="40" t="s">
        <v>37</v>
      </c>
      <c r="BM10" s="50"/>
      <c r="BN10" s="57" t="s">
        <v>38</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110</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44</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68</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45</v>
      </c>
      <c r="C84" s="12"/>
      <c r="D84" s="12"/>
      <c r="E84" s="12" t="s">
        <v>1</v>
      </c>
      <c r="F84" s="12" t="s">
        <v>47</v>
      </c>
      <c r="G84" s="12" t="s">
        <v>48</v>
      </c>
      <c r="H84" s="12" t="s">
        <v>43</v>
      </c>
      <c r="I84" s="12" t="s">
        <v>8</v>
      </c>
      <c r="J84" s="12" t="s">
        <v>30</v>
      </c>
      <c r="K84" s="12" t="s">
        <v>49</v>
      </c>
      <c r="L84" s="12" t="s">
        <v>51</v>
      </c>
      <c r="M84" s="12" t="s">
        <v>34</v>
      </c>
      <c r="N84" s="12" t="s">
        <v>53</v>
      </c>
      <c r="O84" s="12" t="s">
        <v>55</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uoABXBlpdnH0oV7XCMERpSMSQ+cgP4bdnd8DgcehQsaxvOV4CCogKtSG3M/BvjcvIrzJcqNiER29DGa9L1vKWQ==" saltValue="jo0H6K2AQamHrRtpg6c+y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50</v>
      </c>
      <c r="C3" s="72" t="s">
        <v>58</v>
      </c>
      <c r="D3" s="72" t="s">
        <v>59</v>
      </c>
      <c r="E3" s="72" t="s">
        <v>4</v>
      </c>
      <c r="F3" s="72" t="s">
        <v>3</v>
      </c>
      <c r="G3" s="72" t="s">
        <v>26</v>
      </c>
      <c r="H3" s="80" t="s">
        <v>31</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10</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0</v>
      </c>
      <c r="AJ4" s="90"/>
      <c r="AK4" s="90"/>
      <c r="AL4" s="90"/>
      <c r="AM4" s="90"/>
      <c r="AN4" s="90"/>
      <c r="AO4" s="90"/>
      <c r="AP4" s="90"/>
      <c r="AQ4" s="90"/>
      <c r="AR4" s="90"/>
      <c r="AS4" s="90"/>
      <c r="AT4" s="90" t="s">
        <v>40</v>
      </c>
      <c r="AU4" s="90"/>
      <c r="AV4" s="90"/>
      <c r="AW4" s="90"/>
      <c r="AX4" s="90"/>
      <c r="AY4" s="90"/>
      <c r="AZ4" s="90"/>
      <c r="BA4" s="90"/>
      <c r="BB4" s="90"/>
      <c r="BC4" s="90"/>
      <c r="BD4" s="90"/>
      <c r="BE4" s="90" t="s">
        <v>62</v>
      </c>
      <c r="BF4" s="90"/>
      <c r="BG4" s="90"/>
      <c r="BH4" s="90"/>
      <c r="BI4" s="90"/>
      <c r="BJ4" s="90"/>
      <c r="BK4" s="90"/>
      <c r="BL4" s="90"/>
      <c r="BM4" s="90"/>
      <c r="BN4" s="90"/>
      <c r="BO4" s="90"/>
      <c r="BP4" s="90" t="s">
        <v>36</v>
      </c>
      <c r="BQ4" s="90"/>
      <c r="BR4" s="90"/>
      <c r="BS4" s="90"/>
      <c r="BT4" s="90"/>
      <c r="BU4" s="90"/>
      <c r="BV4" s="90"/>
      <c r="BW4" s="90"/>
      <c r="BX4" s="90"/>
      <c r="BY4" s="90"/>
      <c r="BZ4" s="90"/>
      <c r="CA4" s="90" t="s">
        <v>63</v>
      </c>
      <c r="CB4" s="90"/>
      <c r="CC4" s="90"/>
      <c r="CD4" s="90"/>
      <c r="CE4" s="90"/>
      <c r="CF4" s="90"/>
      <c r="CG4" s="90"/>
      <c r="CH4" s="90"/>
      <c r="CI4" s="90"/>
      <c r="CJ4" s="90"/>
      <c r="CK4" s="90"/>
      <c r="CL4" s="90" t="s">
        <v>65</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61</v>
      </c>
      <c r="DT4" s="90"/>
      <c r="DU4" s="90"/>
      <c r="DV4" s="90"/>
      <c r="DW4" s="90"/>
      <c r="DX4" s="90"/>
      <c r="DY4" s="90"/>
      <c r="DZ4" s="90"/>
      <c r="EA4" s="90"/>
      <c r="EB4" s="90"/>
      <c r="EC4" s="90"/>
      <c r="ED4" s="90" t="s">
        <v>69</v>
      </c>
      <c r="EE4" s="90"/>
      <c r="EF4" s="90"/>
      <c r="EG4" s="90"/>
      <c r="EH4" s="90"/>
      <c r="EI4" s="90"/>
      <c r="EJ4" s="90"/>
      <c r="EK4" s="90"/>
      <c r="EL4" s="90"/>
      <c r="EM4" s="90"/>
      <c r="EN4" s="90"/>
    </row>
    <row r="5" spans="1:144">
      <c r="A5" s="70" t="s">
        <v>29</v>
      </c>
      <c r="B5" s="74"/>
      <c r="C5" s="74"/>
      <c r="D5" s="74"/>
      <c r="E5" s="74"/>
      <c r="F5" s="74"/>
      <c r="G5" s="74"/>
      <c r="H5" s="82" t="s">
        <v>57</v>
      </c>
      <c r="I5" s="82" t="s">
        <v>70</v>
      </c>
      <c r="J5" s="82" t="s">
        <v>71</v>
      </c>
      <c r="K5" s="82" t="s">
        <v>72</v>
      </c>
      <c r="L5" s="82" t="s">
        <v>73</v>
      </c>
      <c r="M5" s="82" t="s">
        <v>5</v>
      </c>
      <c r="N5" s="82" t="s">
        <v>74</v>
      </c>
      <c r="O5" s="82" t="s">
        <v>75</v>
      </c>
      <c r="P5" s="82" t="s">
        <v>76</v>
      </c>
      <c r="Q5" s="82" t="s">
        <v>77</v>
      </c>
      <c r="R5" s="82" t="s">
        <v>78</v>
      </c>
      <c r="S5" s="82" t="s">
        <v>79</v>
      </c>
      <c r="T5" s="82" t="s">
        <v>64</v>
      </c>
      <c r="U5" s="82" t="s">
        <v>80</v>
      </c>
      <c r="V5" s="82" t="s">
        <v>81</v>
      </c>
      <c r="W5" s="82" t="s">
        <v>82</v>
      </c>
      <c r="X5" s="82" t="s">
        <v>83</v>
      </c>
      <c r="Y5" s="82" t="s">
        <v>84</v>
      </c>
      <c r="Z5" s="82" t="s">
        <v>85</v>
      </c>
      <c r="AA5" s="82" t="s">
        <v>86</v>
      </c>
      <c r="AB5" s="82" t="s">
        <v>87</v>
      </c>
      <c r="AC5" s="82" t="s">
        <v>89</v>
      </c>
      <c r="AD5" s="82" t="s">
        <v>90</v>
      </c>
      <c r="AE5" s="82" t="s">
        <v>91</v>
      </c>
      <c r="AF5" s="82" t="s">
        <v>92</v>
      </c>
      <c r="AG5" s="82" t="s">
        <v>93</v>
      </c>
      <c r="AH5" s="82" t="s">
        <v>45</v>
      </c>
      <c r="AI5" s="82" t="s">
        <v>83</v>
      </c>
      <c r="AJ5" s="82" t="s">
        <v>84</v>
      </c>
      <c r="AK5" s="82" t="s">
        <v>85</v>
      </c>
      <c r="AL5" s="82" t="s">
        <v>86</v>
      </c>
      <c r="AM5" s="82" t="s">
        <v>87</v>
      </c>
      <c r="AN5" s="82" t="s">
        <v>89</v>
      </c>
      <c r="AO5" s="82" t="s">
        <v>90</v>
      </c>
      <c r="AP5" s="82" t="s">
        <v>91</v>
      </c>
      <c r="AQ5" s="82" t="s">
        <v>92</v>
      </c>
      <c r="AR5" s="82" t="s">
        <v>93</v>
      </c>
      <c r="AS5" s="82" t="s">
        <v>88</v>
      </c>
      <c r="AT5" s="82" t="s">
        <v>83</v>
      </c>
      <c r="AU5" s="82" t="s">
        <v>84</v>
      </c>
      <c r="AV5" s="82" t="s">
        <v>85</v>
      </c>
      <c r="AW5" s="82" t="s">
        <v>86</v>
      </c>
      <c r="AX5" s="82" t="s">
        <v>87</v>
      </c>
      <c r="AY5" s="82" t="s">
        <v>89</v>
      </c>
      <c r="AZ5" s="82" t="s">
        <v>90</v>
      </c>
      <c r="BA5" s="82" t="s">
        <v>91</v>
      </c>
      <c r="BB5" s="82" t="s">
        <v>92</v>
      </c>
      <c r="BC5" s="82" t="s">
        <v>93</v>
      </c>
      <c r="BD5" s="82" t="s">
        <v>88</v>
      </c>
      <c r="BE5" s="82" t="s">
        <v>83</v>
      </c>
      <c r="BF5" s="82" t="s">
        <v>84</v>
      </c>
      <c r="BG5" s="82" t="s">
        <v>85</v>
      </c>
      <c r="BH5" s="82" t="s">
        <v>86</v>
      </c>
      <c r="BI5" s="82" t="s">
        <v>87</v>
      </c>
      <c r="BJ5" s="82" t="s">
        <v>89</v>
      </c>
      <c r="BK5" s="82" t="s">
        <v>90</v>
      </c>
      <c r="BL5" s="82" t="s">
        <v>91</v>
      </c>
      <c r="BM5" s="82" t="s">
        <v>92</v>
      </c>
      <c r="BN5" s="82" t="s">
        <v>93</v>
      </c>
      <c r="BO5" s="82" t="s">
        <v>88</v>
      </c>
      <c r="BP5" s="82" t="s">
        <v>83</v>
      </c>
      <c r="BQ5" s="82" t="s">
        <v>84</v>
      </c>
      <c r="BR5" s="82" t="s">
        <v>85</v>
      </c>
      <c r="BS5" s="82" t="s">
        <v>86</v>
      </c>
      <c r="BT5" s="82" t="s">
        <v>87</v>
      </c>
      <c r="BU5" s="82" t="s">
        <v>89</v>
      </c>
      <c r="BV5" s="82" t="s">
        <v>90</v>
      </c>
      <c r="BW5" s="82" t="s">
        <v>91</v>
      </c>
      <c r="BX5" s="82" t="s">
        <v>92</v>
      </c>
      <c r="BY5" s="82" t="s">
        <v>93</v>
      </c>
      <c r="BZ5" s="82" t="s">
        <v>88</v>
      </c>
      <c r="CA5" s="82" t="s">
        <v>83</v>
      </c>
      <c r="CB5" s="82" t="s">
        <v>84</v>
      </c>
      <c r="CC5" s="82" t="s">
        <v>85</v>
      </c>
      <c r="CD5" s="82" t="s">
        <v>86</v>
      </c>
      <c r="CE5" s="82" t="s">
        <v>87</v>
      </c>
      <c r="CF5" s="82" t="s">
        <v>89</v>
      </c>
      <c r="CG5" s="82" t="s">
        <v>90</v>
      </c>
      <c r="CH5" s="82" t="s">
        <v>91</v>
      </c>
      <c r="CI5" s="82" t="s">
        <v>92</v>
      </c>
      <c r="CJ5" s="82" t="s">
        <v>93</v>
      </c>
      <c r="CK5" s="82" t="s">
        <v>88</v>
      </c>
      <c r="CL5" s="82" t="s">
        <v>83</v>
      </c>
      <c r="CM5" s="82" t="s">
        <v>84</v>
      </c>
      <c r="CN5" s="82" t="s">
        <v>85</v>
      </c>
      <c r="CO5" s="82" t="s">
        <v>86</v>
      </c>
      <c r="CP5" s="82" t="s">
        <v>87</v>
      </c>
      <c r="CQ5" s="82" t="s">
        <v>89</v>
      </c>
      <c r="CR5" s="82" t="s">
        <v>90</v>
      </c>
      <c r="CS5" s="82" t="s">
        <v>91</v>
      </c>
      <c r="CT5" s="82" t="s">
        <v>92</v>
      </c>
      <c r="CU5" s="82" t="s">
        <v>93</v>
      </c>
      <c r="CV5" s="82" t="s">
        <v>88</v>
      </c>
      <c r="CW5" s="82" t="s">
        <v>83</v>
      </c>
      <c r="CX5" s="82" t="s">
        <v>84</v>
      </c>
      <c r="CY5" s="82" t="s">
        <v>85</v>
      </c>
      <c r="CZ5" s="82" t="s">
        <v>86</v>
      </c>
      <c r="DA5" s="82" t="s">
        <v>87</v>
      </c>
      <c r="DB5" s="82" t="s">
        <v>89</v>
      </c>
      <c r="DC5" s="82" t="s">
        <v>90</v>
      </c>
      <c r="DD5" s="82" t="s">
        <v>91</v>
      </c>
      <c r="DE5" s="82" t="s">
        <v>92</v>
      </c>
      <c r="DF5" s="82" t="s">
        <v>93</v>
      </c>
      <c r="DG5" s="82" t="s">
        <v>88</v>
      </c>
      <c r="DH5" s="82" t="s">
        <v>83</v>
      </c>
      <c r="DI5" s="82" t="s">
        <v>84</v>
      </c>
      <c r="DJ5" s="82" t="s">
        <v>85</v>
      </c>
      <c r="DK5" s="82" t="s">
        <v>86</v>
      </c>
      <c r="DL5" s="82" t="s">
        <v>87</v>
      </c>
      <c r="DM5" s="82" t="s">
        <v>89</v>
      </c>
      <c r="DN5" s="82" t="s">
        <v>90</v>
      </c>
      <c r="DO5" s="82" t="s">
        <v>91</v>
      </c>
      <c r="DP5" s="82" t="s">
        <v>92</v>
      </c>
      <c r="DQ5" s="82" t="s">
        <v>93</v>
      </c>
      <c r="DR5" s="82" t="s">
        <v>88</v>
      </c>
      <c r="DS5" s="82" t="s">
        <v>83</v>
      </c>
      <c r="DT5" s="82" t="s">
        <v>84</v>
      </c>
      <c r="DU5" s="82" t="s">
        <v>85</v>
      </c>
      <c r="DV5" s="82" t="s">
        <v>86</v>
      </c>
      <c r="DW5" s="82" t="s">
        <v>87</v>
      </c>
      <c r="DX5" s="82" t="s">
        <v>89</v>
      </c>
      <c r="DY5" s="82" t="s">
        <v>90</v>
      </c>
      <c r="DZ5" s="82" t="s">
        <v>91</v>
      </c>
      <c r="EA5" s="82" t="s">
        <v>92</v>
      </c>
      <c r="EB5" s="82" t="s">
        <v>93</v>
      </c>
      <c r="EC5" s="82" t="s">
        <v>88</v>
      </c>
      <c r="ED5" s="82" t="s">
        <v>83</v>
      </c>
      <c r="EE5" s="82" t="s">
        <v>84</v>
      </c>
      <c r="EF5" s="82" t="s">
        <v>85</v>
      </c>
      <c r="EG5" s="82" t="s">
        <v>86</v>
      </c>
      <c r="EH5" s="82" t="s">
        <v>87</v>
      </c>
      <c r="EI5" s="82" t="s">
        <v>89</v>
      </c>
      <c r="EJ5" s="82" t="s">
        <v>90</v>
      </c>
      <c r="EK5" s="82" t="s">
        <v>91</v>
      </c>
      <c r="EL5" s="82" t="s">
        <v>92</v>
      </c>
      <c r="EM5" s="82" t="s">
        <v>93</v>
      </c>
      <c r="EN5" s="82" t="s">
        <v>88</v>
      </c>
    </row>
    <row r="6" spans="1:144" s="69" customFormat="1">
      <c r="A6" s="70" t="s">
        <v>94</v>
      </c>
      <c r="B6" s="75">
        <f t="shared" ref="B6:W6" si="1">B7</f>
        <v>2020</v>
      </c>
      <c r="C6" s="75">
        <f t="shared" si="1"/>
        <v>152251</v>
      </c>
      <c r="D6" s="75">
        <f t="shared" si="1"/>
        <v>46</v>
      </c>
      <c r="E6" s="75">
        <f t="shared" si="1"/>
        <v>1</v>
      </c>
      <c r="F6" s="75">
        <f t="shared" si="1"/>
        <v>0</v>
      </c>
      <c r="G6" s="75">
        <f t="shared" si="1"/>
        <v>1</v>
      </c>
      <c r="H6" s="75" t="str">
        <f t="shared" si="1"/>
        <v>新潟県　魚沼市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69.83</v>
      </c>
      <c r="P6" s="85">
        <f t="shared" si="1"/>
        <v>98.04</v>
      </c>
      <c r="Q6" s="85">
        <f t="shared" si="1"/>
        <v>2574</v>
      </c>
      <c r="R6" s="85">
        <f t="shared" si="1"/>
        <v>35164</v>
      </c>
      <c r="S6" s="85">
        <f t="shared" si="1"/>
        <v>946.76</v>
      </c>
      <c r="T6" s="85">
        <f t="shared" si="1"/>
        <v>37.14</v>
      </c>
      <c r="U6" s="85">
        <f t="shared" si="1"/>
        <v>34219</v>
      </c>
      <c r="V6" s="85">
        <f t="shared" si="1"/>
        <v>68.540000000000006</v>
      </c>
      <c r="W6" s="85">
        <f t="shared" si="1"/>
        <v>499.26</v>
      </c>
      <c r="X6" s="91">
        <f t="shared" ref="X6:AG6" si="2">IF(X7="",NA(),X7)</f>
        <v>108.47</v>
      </c>
      <c r="Y6" s="91">
        <f t="shared" si="2"/>
        <v>108.32</v>
      </c>
      <c r="Z6" s="91">
        <f t="shared" si="2"/>
        <v>110.25</v>
      </c>
      <c r="AA6" s="91">
        <f t="shared" si="2"/>
        <v>107.25</v>
      </c>
      <c r="AB6" s="91">
        <f t="shared" si="2"/>
        <v>114.49</v>
      </c>
      <c r="AC6" s="91">
        <f t="shared" si="2"/>
        <v>110.95</v>
      </c>
      <c r="AD6" s="91">
        <f t="shared" si="2"/>
        <v>110.68</v>
      </c>
      <c r="AE6" s="91">
        <f t="shared" si="2"/>
        <v>110.66</v>
      </c>
      <c r="AF6" s="91">
        <f t="shared" si="2"/>
        <v>109.01</v>
      </c>
      <c r="AG6" s="91">
        <f t="shared" si="2"/>
        <v>108.83</v>
      </c>
      <c r="AH6" s="85" t="str">
        <f>IF(AH7="","",IF(AH7="-","【-】","【"&amp;SUBSTITUTE(TEXT(AH7,"#,##0.00"),"-","△")&amp;"】"))</f>
        <v>【110.27】</v>
      </c>
      <c r="AI6" s="85">
        <f t="shared" ref="AI6:AR6" si="3">IF(AI7="",NA(),AI7)</f>
        <v>0</v>
      </c>
      <c r="AJ6" s="85">
        <f t="shared" si="3"/>
        <v>0</v>
      </c>
      <c r="AK6" s="85">
        <f t="shared" si="3"/>
        <v>0</v>
      </c>
      <c r="AL6" s="85">
        <f t="shared" si="3"/>
        <v>0</v>
      </c>
      <c r="AM6" s="85">
        <f t="shared" si="3"/>
        <v>0</v>
      </c>
      <c r="AN6" s="91">
        <f t="shared" si="3"/>
        <v>3.91</v>
      </c>
      <c r="AO6" s="91">
        <f t="shared" si="3"/>
        <v>3.56</v>
      </c>
      <c r="AP6" s="91">
        <f t="shared" si="3"/>
        <v>2.74</v>
      </c>
      <c r="AQ6" s="91">
        <f t="shared" si="3"/>
        <v>3.7</v>
      </c>
      <c r="AR6" s="91">
        <f t="shared" si="3"/>
        <v>4.34</v>
      </c>
      <c r="AS6" s="85" t="str">
        <f>IF(AS7="","",IF(AS7="-","【-】","【"&amp;SUBSTITUTE(TEXT(AS7,"#,##0.00"),"-","△")&amp;"】"))</f>
        <v>【1.15】</v>
      </c>
      <c r="AT6" s="91">
        <f t="shared" ref="AT6:BC6" si="4">IF(AT7="",NA(),AT7)</f>
        <v>464.44</v>
      </c>
      <c r="AU6" s="91">
        <f t="shared" si="4"/>
        <v>283.07</v>
      </c>
      <c r="AV6" s="91">
        <f t="shared" si="4"/>
        <v>270.83</v>
      </c>
      <c r="AW6" s="91">
        <f t="shared" si="4"/>
        <v>230.93</v>
      </c>
      <c r="AX6" s="91">
        <f t="shared" si="4"/>
        <v>207.31</v>
      </c>
      <c r="AY6" s="91">
        <f t="shared" si="4"/>
        <v>377.63</v>
      </c>
      <c r="AZ6" s="91">
        <f t="shared" si="4"/>
        <v>357.34</v>
      </c>
      <c r="BA6" s="91">
        <f t="shared" si="4"/>
        <v>366.03</v>
      </c>
      <c r="BB6" s="91">
        <f t="shared" si="4"/>
        <v>365.18</v>
      </c>
      <c r="BC6" s="91">
        <f t="shared" si="4"/>
        <v>327.77</v>
      </c>
      <c r="BD6" s="85" t="str">
        <f>IF(BD7="","",IF(BD7="-","【-】","【"&amp;SUBSTITUTE(TEXT(BD7,"#,##0.00"),"-","△")&amp;"】"))</f>
        <v>【260.31】</v>
      </c>
      <c r="BE6" s="91">
        <f t="shared" ref="BE6:BN6" si="5">IF(BE7="",NA(),BE7)</f>
        <v>568.54</v>
      </c>
      <c r="BF6" s="91">
        <f t="shared" si="5"/>
        <v>570.91999999999996</v>
      </c>
      <c r="BG6" s="91">
        <f t="shared" si="5"/>
        <v>558.82000000000005</v>
      </c>
      <c r="BH6" s="91">
        <f t="shared" si="5"/>
        <v>562.13</v>
      </c>
      <c r="BI6" s="91">
        <f t="shared" si="5"/>
        <v>544.1</v>
      </c>
      <c r="BJ6" s="91">
        <f t="shared" si="5"/>
        <v>364.71</v>
      </c>
      <c r="BK6" s="91">
        <f t="shared" si="5"/>
        <v>373.69</v>
      </c>
      <c r="BL6" s="91">
        <f t="shared" si="5"/>
        <v>370.12</v>
      </c>
      <c r="BM6" s="91">
        <f t="shared" si="5"/>
        <v>371.65</v>
      </c>
      <c r="BN6" s="91">
        <f t="shared" si="5"/>
        <v>397.1</v>
      </c>
      <c r="BO6" s="85" t="str">
        <f>IF(BO7="","",IF(BO7="-","【-】","【"&amp;SUBSTITUTE(TEXT(BO7,"#,##0.00"),"-","△")&amp;"】"))</f>
        <v>【275.67】</v>
      </c>
      <c r="BP6" s="91">
        <f t="shared" ref="BP6:BY6" si="6">IF(BP7="",NA(),BP7)</f>
        <v>96.92</v>
      </c>
      <c r="BQ6" s="91">
        <f t="shared" si="6"/>
        <v>91.88</v>
      </c>
      <c r="BR6" s="91">
        <f t="shared" si="6"/>
        <v>90.96</v>
      </c>
      <c r="BS6" s="91">
        <f t="shared" si="6"/>
        <v>85</v>
      </c>
      <c r="BT6" s="91">
        <f t="shared" si="6"/>
        <v>87.35</v>
      </c>
      <c r="BU6" s="91">
        <f t="shared" si="6"/>
        <v>100.65</v>
      </c>
      <c r="BV6" s="91">
        <f t="shared" si="6"/>
        <v>99.87</v>
      </c>
      <c r="BW6" s="91">
        <f t="shared" si="6"/>
        <v>100.42</v>
      </c>
      <c r="BX6" s="91">
        <f t="shared" si="6"/>
        <v>98.77</v>
      </c>
      <c r="BY6" s="91">
        <f t="shared" si="6"/>
        <v>95.79</v>
      </c>
      <c r="BZ6" s="85" t="str">
        <f>IF(BZ7="","",IF(BZ7="-","【-】","【"&amp;SUBSTITUTE(TEXT(BZ7,"#,##0.00"),"-","△")&amp;"】"))</f>
        <v>【100.05】</v>
      </c>
      <c r="CA6" s="91">
        <f t="shared" ref="CA6:CJ6" si="7">IF(CA7="",NA(),CA7)</f>
        <v>136.1</v>
      </c>
      <c r="CB6" s="91">
        <f t="shared" si="7"/>
        <v>143.72</v>
      </c>
      <c r="CC6" s="91">
        <f t="shared" si="7"/>
        <v>145.21</v>
      </c>
      <c r="CD6" s="91">
        <f t="shared" si="7"/>
        <v>155.93</v>
      </c>
      <c r="CE6" s="91">
        <f t="shared" si="7"/>
        <v>141.82</v>
      </c>
      <c r="CF6" s="91">
        <f t="shared" si="7"/>
        <v>170.19</v>
      </c>
      <c r="CG6" s="91">
        <f t="shared" si="7"/>
        <v>171.81</v>
      </c>
      <c r="CH6" s="91">
        <f t="shared" si="7"/>
        <v>171.67</v>
      </c>
      <c r="CI6" s="91">
        <f t="shared" si="7"/>
        <v>173.67</v>
      </c>
      <c r="CJ6" s="91">
        <f t="shared" si="7"/>
        <v>171.13</v>
      </c>
      <c r="CK6" s="85" t="str">
        <f>IF(CK7="","",IF(CK7="-","【-】","【"&amp;SUBSTITUTE(TEXT(CK7,"#,##0.00"),"-","△")&amp;"】"))</f>
        <v>【166.40】</v>
      </c>
      <c r="CL6" s="91">
        <f t="shared" ref="CL6:CU6" si="8">IF(CL7="",NA(),CL7)</f>
        <v>56.8</v>
      </c>
      <c r="CM6" s="91">
        <f t="shared" si="8"/>
        <v>56.47</v>
      </c>
      <c r="CN6" s="91">
        <f t="shared" si="8"/>
        <v>56.4</v>
      </c>
      <c r="CO6" s="91">
        <f t="shared" si="8"/>
        <v>55.49</v>
      </c>
      <c r="CP6" s="91">
        <f t="shared" si="8"/>
        <v>61.73</v>
      </c>
      <c r="CQ6" s="91">
        <f t="shared" si="8"/>
        <v>59.01</v>
      </c>
      <c r="CR6" s="91">
        <f t="shared" si="8"/>
        <v>60.03</v>
      </c>
      <c r="CS6" s="91">
        <f t="shared" si="8"/>
        <v>59.74</v>
      </c>
      <c r="CT6" s="91">
        <f t="shared" si="8"/>
        <v>59.67</v>
      </c>
      <c r="CU6" s="91">
        <f t="shared" si="8"/>
        <v>60.12</v>
      </c>
      <c r="CV6" s="85" t="str">
        <f>IF(CV7="","",IF(CV7="-","【-】","【"&amp;SUBSTITUTE(TEXT(CV7,"#,##0.00"),"-","△")&amp;"】"))</f>
        <v>【60.69】</v>
      </c>
      <c r="CW6" s="91">
        <f t="shared" ref="CW6:DF6" si="9">IF(CW7="",NA(),CW7)</f>
        <v>74.599999999999994</v>
      </c>
      <c r="CX6" s="91">
        <f t="shared" si="9"/>
        <v>74.010000000000005</v>
      </c>
      <c r="CY6" s="91">
        <f t="shared" si="9"/>
        <v>73.91</v>
      </c>
      <c r="CZ6" s="91">
        <f t="shared" si="9"/>
        <v>72.569999999999993</v>
      </c>
      <c r="DA6" s="91">
        <f t="shared" si="9"/>
        <v>70.75</v>
      </c>
      <c r="DB6" s="91">
        <f t="shared" si="9"/>
        <v>85.37</v>
      </c>
      <c r="DC6" s="91">
        <f t="shared" si="9"/>
        <v>84.81</v>
      </c>
      <c r="DD6" s="91">
        <f t="shared" si="9"/>
        <v>84.8</v>
      </c>
      <c r="DE6" s="91">
        <f t="shared" si="9"/>
        <v>84.6</v>
      </c>
      <c r="DF6" s="91">
        <f t="shared" si="9"/>
        <v>84.24</v>
      </c>
      <c r="DG6" s="85" t="str">
        <f>IF(DG7="","",IF(DG7="-","【-】","【"&amp;SUBSTITUTE(TEXT(DG7,"#,##0.00"),"-","△")&amp;"】"))</f>
        <v>【89.82】</v>
      </c>
      <c r="DH6" s="91">
        <f t="shared" ref="DH6:DQ6" si="10">IF(DH7="",NA(),DH7)</f>
        <v>41.29</v>
      </c>
      <c r="DI6" s="91">
        <f t="shared" si="10"/>
        <v>42.99</v>
      </c>
      <c r="DJ6" s="91">
        <f t="shared" si="10"/>
        <v>44.96</v>
      </c>
      <c r="DK6" s="91">
        <f t="shared" si="10"/>
        <v>46.62</v>
      </c>
      <c r="DL6" s="91">
        <f t="shared" si="10"/>
        <v>48.02</v>
      </c>
      <c r="DM6" s="91">
        <f t="shared" si="10"/>
        <v>46.9</v>
      </c>
      <c r="DN6" s="91">
        <f t="shared" si="10"/>
        <v>47.28</v>
      </c>
      <c r="DO6" s="91">
        <f t="shared" si="10"/>
        <v>47.66</v>
      </c>
      <c r="DP6" s="91">
        <f t="shared" si="10"/>
        <v>48.17</v>
      </c>
      <c r="DQ6" s="91">
        <f t="shared" si="10"/>
        <v>48.83</v>
      </c>
      <c r="DR6" s="85" t="str">
        <f>IF(DR7="","",IF(DR7="-","【-】","【"&amp;SUBSTITUTE(TEXT(DR7,"#,##0.00"),"-","△")&amp;"】"))</f>
        <v>【50.19】</v>
      </c>
      <c r="DS6" s="91">
        <f t="shared" ref="DS6:EB6" si="11">IF(DS7="",NA(),DS7)</f>
        <v>13.17</v>
      </c>
      <c r="DT6" s="91">
        <f t="shared" si="11"/>
        <v>14.01</v>
      </c>
      <c r="DU6" s="91">
        <f t="shared" si="11"/>
        <v>15.07</v>
      </c>
      <c r="DV6" s="91">
        <f t="shared" si="11"/>
        <v>16.53</v>
      </c>
      <c r="DW6" s="91">
        <f t="shared" si="11"/>
        <v>15.41</v>
      </c>
      <c r="DX6" s="91">
        <f t="shared" si="11"/>
        <v>12.03</v>
      </c>
      <c r="DY6" s="91">
        <f t="shared" si="11"/>
        <v>12.19</v>
      </c>
      <c r="DZ6" s="91">
        <f t="shared" si="11"/>
        <v>15.1</v>
      </c>
      <c r="EA6" s="91">
        <f t="shared" si="11"/>
        <v>17.12</v>
      </c>
      <c r="EB6" s="91">
        <f t="shared" si="11"/>
        <v>18.18</v>
      </c>
      <c r="EC6" s="85" t="str">
        <f>IF(EC7="","",IF(EC7="-","【-】","【"&amp;SUBSTITUTE(TEXT(EC7,"#,##0.00"),"-","△")&amp;"】"))</f>
        <v>【20.63】</v>
      </c>
      <c r="ED6" s="91">
        <f t="shared" ref="ED6:EM6" si="12">IF(ED7="",NA(),ED7)</f>
        <v>0.76</v>
      </c>
      <c r="EE6" s="91">
        <f t="shared" si="12"/>
        <v>0.84</v>
      </c>
      <c r="EF6" s="91">
        <f t="shared" si="12"/>
        <v>0.52</v>
      </c>
      <c r="EG6" s="91">
        <f t="shared" si="12"/>
        <v>0.55000000000000004</v>
      </c>
      <c r="EH6" s="91">
        <f t="shared" si="12"/>
        <v>0.56000000000000005</v>
      </c>
      <c r="EI6" s="91">
        <f t="shared" si="12"/>
        <v>0.61</v>
      </c>
      <c r="EJ6" s="91">
        <f t="shared" si="12"/>
        <v>0.51</v>
      </c>
      <c r="EK6" s="91">
        <f t="shared" si="12"/>
        <v>0.57999999999999996</v>
      </c>
      <c r="EL6" s="91">
        <f t="shared" si="12"/>
        <v>0.54</v>
      </c>
      <c r="EM6" s="91">
        <f t="shared" si="12"/>
        <v>0.56999999999999995</v>
      </c>
      <c r="EN6" s="85" t="str">
        <f>IF(EN7="","",IF(EN7="-","【-】","【"&amp;SUBSTITUTE(TEXT(EN7,"#,##0.00"),"-","△")&amp;"】"))</f>
        <v>【0.69】</v>
      </c>
    </row>
    <row r="7" spans="1:144" s="69" customFormat="1">
      <c r="A7" s="70"/>
      <c r="B7" s="76">
        <v>2020</v>
      </c>
      <c r="C7" s="76">
        <v>152251</v>
      </c>
      <c r="D7" s="76">
        <v>46</v>
      </c>
      <c r="E7" s="76">
        <v>1</v>
      </c>
      <c r="F7" s="76">
        <v>0</v>
      </c>
      <c r="G7" s="76">
        <v>1</v>
      </c>
      <c r="H7" s="76" t="s">
        <v>95</v>
      </c>
      <c r="I7" s="76" t="s">
        <v>96</v>
      </c>
      <c r="J7" s="76" t="s">
        <v>97</v>
      </c>
      <c r="K7" s="76" t="s">
        <v>98</v>
      </c>
      <c r="L7" s="76" t="s">
        <v>23</v>
      </c>
      <c r="M7" s="76" t="s">
        <v>15</v>
      </c>
      <c r="N7" s="86" t="s">
        <v>99</v>
      </c>
      <c r="O7" s="86">
        <v>69.83</v>
      </c>
      <c r="P7" s="86">
        <v>98.04</v>
      </c>
      <c r="Q7" s="86">
        <v>2574</v>
      </c>
      <c r="R7" s="86">
        <v>35164</v>
      </c>
      <c r="S7" s="86">
        <v>946.76</v>
      </c>
      <c r="T7" s="86">
        <v>37.14</v>
      </c>
      <c r="U7" s="86">
        <v>34219</v>
      </c>
      <c r="V7" s="86">
        <v>68.540000000000006</v>
      </c>
      <c r="W7" s="86">
        <v>499.26</v>
      </c>
      <c r="X7" s="86">
        <v>108.47</v>
      </c>
      <c r="Y7" s="86">
        <v>108.32</v>
      </c>
      <c r="Z7" s="86">
        <v>110.25</v>
      </c>
      <c r="AA7" s="86">
        <v>107.25</v>
      </c>
      <c r="AB7" s="86">
        <v>114.49</v>
      </c>
      <c r="AC7" s="86">
        <v>110.95</v>
      </c>
      <c r="AD7" s="86">
        <v>110.68</v>
      </c>
      <c r="AE7" s="86">
        <v>110.66</v>
      </c>
      <c r="AF7" s="86">
        <v>109.01</v>
      </c>
      <c r="AG7" s="86">
        <v>108.83</v>
      </c>
      <c r="AH7" s="86">
        <v>110.27</v>
      </c>
      <c r="AI7" s="86">
        <v>0</v>
      </c>
      <c r="AJ7" s="86">
        <v>0</v>
      </c>
      <c r="AK7" s="86">
        <v>0</v>
      </c>
      <c r="AL7" s="86">
        <v>0</v>
      </c>
      <c r="AM7" s="86">
        <v>0</v>
      </c>
      <c r="AN7" s="86">
        <v>3.91</v>
      </c>
      <c r="AO7" s="86">
        <v>3.56</v>
      </c>
      <c r="AP7" s="86">
        <v>2.74</v>
      </c>
      <c r="AQ7" s="86">
        <v>3.7</v>
      </c>
      <c r="AR7" s="86">
        <v>4.34</v>
      </c>
      <c r="AS7" s="86">
        <v>1.1499999999999999</v>
      </c>
      <c r="AT7" s="86">
        <v>464.44</v>
      </c>
      <c r="AU7" s="86">
        <v>283.07</v>
      </c>
      <c r="AV7" s="86">
        <v>270.83</v>
      </c>
      <c r="AW7" s="86">
        <v>230.93</v>
      </c>
      <c r="AX7" s="86">
        <v>207.31</v>
      </c>
      <c r="AY7" s="86">
        <v>377.63</v>
      </c>
      <c r="AZ7" s="86">
        <v>357.34</v>
      </c>
      <c r="BA7" s="86">
        <v>366.03</v>
      </c>
      <c r="BB7" s="86">
        <v>365.18</v>
      </c>
      <c r="BC7" s="86">
        <v>327.77</v>
      </c>
      <c r="BD7" s="86">
        <v>260.31</v>
      </c>
      <c r="BE7" s="86">
        <v>568.54</v>
      </c>
      <c r="BF7" s="86">
        <v>570.91999999999996</v>
      </c>
      <c r="BG7" s="86">
        <v>558.82000000000005</v>
      </c>
      <c r="BH7" s="86">
        <v>562.13</v>
      </c>
      <c r="BI7" s="86">
        <v>544.1</v>
      </c>
      <c r="BJ7" s="86">
        <v>364.71</v>
      </c>
      <c r="BK7" s="86">
        <v>373.69</v>
      </c>
      <c r="BL7" s="86">
        <v>370.12</v>
      </c>
      <c r="BM7" s="86">
        <v>371.65</v>
      </c>
      <c r="BN7" s="86">
        <v>397.1</v>
      </c>
      <c r="BO7" s="86">
        <v>275.67</v>
      </c>
      <c r="BP7" s="86">
        <v>96.92</v>
      </c>
      <c r="BQ7" s="86">
        <v>91.88</v>
      </c>
      <c r="BR7" s="86">
        <v>90.96</v>
      </c>
      <c r="BS7" s="86">
        <v>85</v>
      </c>
      <c r="BT7" s="86">
        <v>87.35</v>
      </c>
      <c r="BU7" s="86">
        <v>100.65</v>
      </c>
      <c r="BV7" s="86">
        <v>99.87</v>
      </c>
      <c r="BW7" s="86">
        <v>100.42</v>
      </c>
      <c r="BX7" s="86">
        <v>98.77</v>
      </c>
      <c r="BY7" s="86">
        <v>95.79</v>
      </c>
      <c r="BZ7" s="86">
        <v>100.05</v>
      </c>
      <c r="CA7" s="86">
        <v>136.1</v>
      </c>
      <c r="CB7" s="86">
        <v>143.72</v>
      </c>
      <c r="CC7" s="86">
        <v>145.21</v>
      </c>
      <c r="CD7" s="86">
        <v>155.93</v>
      </c>
      <c r="CE7" s="86">
        <v>141.82</v>
      </c>
      <c r="CF7" s="86">
        <v>170.19</v>
      </c>
      <c r="CG7" s="86">
        <v>171.81</v>
      </c>
      <c r="CH7" s="86">
        <v>171.67</v>
      </c>
      <c r="CI7" s="86">
        <v>173.67</v>
      </c>
      <c r="CJ7" s="86">
        <v>171.13</v>
      </c>
      <c r="CK7" s="86">
        <v>166.4</v>
      </c>
      <c r="CL7" s="86">
        <v>56.8</v>
      </c>
      <c r="CM7" s="86">
        <v>56.47</v>
      </c>
      <c r="CN7" s="86">
        <v>56.4</v>
      </c>
      <c r="CO7" s="86">
        <v>55.49</v>
      </c>
      <c r="CP7" s="86">
        <v>61.73</v>
      </c>
      <c r="CQ7" s="86">
        <v>59.01</v>
      </c>
      <c r="CR7" s="86">
        <v>60.03</v>
      </c>
      <c r="CS7" s="86">
        <v>59.74</v>
      </c>
      <c r="CT7" s="86">
        <v>59.67</v>
      </c>
      <c r="CU7" s="86">
        <v>60.12</v>
      </c>
      <c r="CV7" s="86">
        <v>60.69</v>
      </c>
      <c r="CW7" s="86">
        <v>74.599999999999994</v>
      </c>
      <c r="CX7" s="86">
        <v>74.010000000000005</v>
      </c>
      <c r="CY7" s="86">
        <v>73.91</v>
      </c>
      <c r="CZ7" s="86">
        <v>72.569999999999993</v>
      </c>
      <c r="DA7" s="86">
        <v>70.75</v>
      </c>
      <c r="DB7" s="86">
        <v>85.37</v>
      </c>
      <c r="DC7" s="86">
        <v>84.81</v>
      </c>
      <c r="DD7" s="86">
        <v>84.8</v>
      </c>
      <c r="DE7" s="86">
        <v>84.6</v>
      </c>
      <c r="DF7" s="86">
        <v>84.24</v>
      </c>
      <c r="DG7" s="86">
        <v>89.82</v>
      </c>
      <c r="DH7" s="86">
        <v>41.29</v>
      </c>
      <c r="DI7" s="86">
        <v>42.99</v>
      </c>
      <c r="DJ7" s="86">
        <v>44.96</v>
      </c>
      <c r="DK7" s="86">
        <v>46.62</v>
      </c>
      <c r="DL7" s="86">
        <v>48.02</v>
      </c>
      <c r="DM7" s="86">
        <v>46.9</v>
      </c>
      <c r="DN7" s="86">
        <v>47.28</v>
      </c>
      <c r="DO7" s="86">
        <v>47.66</v>
      </c>
      <c r="DP7" s="86">
        <v>48.17</v>
      </c>
      <c r="DQ7" s="86">
        <v>48.83</v>
      </c>
      <c r="DR7" s="86">
        <v>50.19</v>
      </c>
      <c r="DS7" s="86">
        <v>13.17</v>
      </c>
      <c r="DT7" s="86">
        <v>14.01</v>
      </c>
      <c r="DU7" s="86">
        <v>15.07</v>
      </c>
      <c r="DV7" s="86">
        <v>16.53</v>
      </c>
      <c r="DW7" s="86">
        <v>15.41</v>
      </c>
      <c r="DX7" s="86">
        <v>12.03</v>
      </c>
      <c r="DY7" s="86">
        <v>12.19</v>
      </c>
      <c r="DZ7" s="86">
        <v>15.1</v>
      </c>
      <c r="EA7" s="86">
        <v>17.12</v>
      </c>
      <c r="EB7" s="86">
        <v>18.18</v>
      </c>
      <c r="EC7" s="86">
        <v>20.63</v>
      </c>
      <c r="ED7" s="86">
        <v>0.76</v>
      </c>
      <c r="EE7" s="86">
        <v>0.84</v>
      </c>
      <c r="EF7" s="86">
        <v>0.52</v>
      </c>
      <c r="EG7" s="86">
        <v>0.55000000000000004</v>
      </c>
      <c r="EH7" s="86">
        <v>0.56000000000000005</v>
      </c>
      <c r="EI7" s="86">
        <v>0.61</v>
      </c>
      <c r="EJ7" s="86">
        <v>0.51</v>
      </c>
      <c r="EK7" s="86">
        <v>0.57999999999999996</v>
      </c>
      <c r="EL7" s="86">
        <v>0.54</v>
      </c>
      <c r="EM7" s="86">
        <v>0.56999999999999995</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U6950</cp:lastModifiedBy>
  <dcterms:created xsi:type="dcterms:W3CDTF">2021-12-03T06:48:14Z</dcterms:created>
  <dcterms:modified xsi:type="dcterms:W3CDTF">2022-01-20T07:33:42Z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2022-01-20T07:33:42Z</vt:filetime>
  </property>
</Properties>
</file>