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72.29.98.19\share\40共有\250庶務係\104 経営・収支計画\R04年度\050113 公営企業に係る経営比較分析表(令和３年度)の分析等について\提出\"/>
    </mc:Choice>
  </mc:AlternateContent>
  <xr:revisionPtr revIDLastSave="0" documentId="13_ncr:1_{09B4BD6A-4BE6-4E55-A8E1-88BBEB8CA1DC}" xr6:coauthVersionLast="36" xr6:coauthVersionMax="36" xr10:uidLastSave="{00000000-0000-0000-0000-000000000000}"/>
  <workbookProtection workbookAlgorithmName="SHA-512" workbookHashValue="vIHMNzm+2FTIs/k32SuQWTGETUz9hhGRUbnLEyj8RvNee6XHztWeqrd7/XaMWTp8YLlWjEnSmr4A/EMdr0tKHQ==" workbookSaltValue="YYYq52Uvtn6e9CBfRiczwQ==" workbookSpinCount="100000" lockStructure="1"/>
  <bookViews>
    <workbookView xWindow="0" yWindow="0" windowWidth="24600" windowHeight="110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<sst xmlns="http://schemas.openxmlformats.org/spreadsheetml/2006/main" count="228" uniqueCount="113">
  <si>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</si>
  <si>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</si>
  <si>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</si>
  <si>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</si>
  <si>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</si>
  <si>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</si>
  <si>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</si>
  <si>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</si>
  <si>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</si>
  <si>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</si>
  <si>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</si>
  <si>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</si>
  <si>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</si>
  <si>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</si>
  <si>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</si>
  <si>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</si>
  <si>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</si>
  <si>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</si>
  <si>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</si>
  <si>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</si>
  <si>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</si>
  <si>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</si>
  <si>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</si>
  <si>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</si>
  <si>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</si>
  <si>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</si>
  <si>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</si>
  <si>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</si>
  <si>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</si>
  <si>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</si>
  <si>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</si>
  <si>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</si>
  <si>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</si>
  <si>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</si>
  <si>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</si>
  <si>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</si>
  <si>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</si>
  <si>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</si>
  <si>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</si>
  <si>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</si>
  <si>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</si>
  <si>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</si>
  <si>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</si>
  <si>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</si>
  <si>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</si>
  <si>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</si>
  <si>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</si>
  <si>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</si>
  <si>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</si>
  <si>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</si>
  <si>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</si>
  <si>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</si>
  <si>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</si>
  <si>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</si>
  <si>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</si>
  <si>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</si>
  <si>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</si>
  <si>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</si>
  <si>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</si>
  <si>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</si>
  <si>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</si>
  <si>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</si>
  <si>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</si>
  <si>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</si>
  <si>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</si>
  <si>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</si>
  <si>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</si>
  <si>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</si>
  <si>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</si>
  <si>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</si>
  <si>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</si>
  <si>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</si>
  <si>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</si>
  <si>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</si>
  <si>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</si>
  <si>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</si>
  <si>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</si>
  <si>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</si>
  <si>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</si>
  <si>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</si>
  <si>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</si>
  <si>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</si>
  <si>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</si>
  <si>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</si>
  <si>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</si>
  <si>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</si>
  <si>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</si>
  <si>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</si>
  <si>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</si>
  <si>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</si>
  <si>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</si>
  <si>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</si>
  <si>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</si>
  <si>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魚沼市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</si>
  <si>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</si>
  <si>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</si>
  <si>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</si>
  <si>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</si>
  <si>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</si>
  <si>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</si>
  <si>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</si>
  <si>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</si>
  <si>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</si>
  <si>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</si>
  <si>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</si>
  <si>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</si>
  <si>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</si>
  <si>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</si>
  <si>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</si>
  <si>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</si>
  <si>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現状では、低い給水原価に抑えることができ、概ね健全な経営状況といえる。一方、施設の老朽化は数値以上に進行していると考えられ、広域化・共同化を視野に入れつつ適切な更新投資についてスピード感を持って取り組む状況であることは昨年度までと変わらない。
・平成28年度に策定した「魚沼市水道事業経営戦略」の進捗管理や計画見直しを行いながら、経営の質と効率化を高め、各種数値の改善とともに市民サービスの安定的な継続が図られるよう運営するものとする。</t>
    <phoneticPr fontId="4"/>
  </si>
  <si>
    <t>・管路経年化率は、老朽管対策の成果が成30年度から数値に表れ始め、類似団体よりも低く推移している。
　ただ、当市の管路の多くは、古い設計指針、資材により設置されており、また、中越大震災、中越沖地震、東日本大震災と度重なる地震の影響を受け、実耐用年数は法定耐用年数の40年より短くなるものと見込んでいる。
　こうしたことから、耐用年数だけでなく漏水の発生頻度など老朽具合を的確に把握しつつ、平成28年度に策定した「魚沼市水道事業経営戦略」に基づき、引き続き適切な更新投資を実施することとする。</t>
    <phoneticPr fontId="4"/>
  </si>
  <si>
    <t>・経常収支比率は、平成26年度に料金の減額改定を実施して以降、類似団体を下回る状況となっているが、単年度収支が黒字であることを示す100％超で推移しており、概ね健全な経営状況となっている。令和2年度に収益認識に関する会計基準の変更により、令和2年度に限り料金収入や給水量が例年と比べ1ヶ月分多く計上されている。本年は例年と同水準を維持している。
・企業債残高対給水収益比率では、類似団体よりも高く、企業債の残高が多くなっている。これは、当市が簡易水道事業を上水道事業と一本の会計で経理していることにより、簡易水道事業の企業債償還に係る一般会計負担分が残高に多く含まれているためであり、類似団体との比較が難しく、一概に高いとは判断できない。
・給水原価については、類似団体よりも低く抑えられており、経営の在り方は概ね良好と考えられる。
・施設利用率は、収益認識基準の変更の影響により、1日平均配水量の算出基礎数値が1ヶ月分多くなったことにより増加しているが、本年度には例年と同水準となり、ほぼ横ばいの状況を維持している。今後も、適正な規模へのダウンサイジングや施設の統廃合を引き続き検討していくこととする。
・有収率は、計画的な漏水調査の実施と当該箇所の改修、老朽管対策と合わせ、改善に向けた努力を続けているが、徐々に低下する傾向にある。</t>
    <rPh sb="100" eb="102">
      <t>シュウエキ</t>
    </rPh>
    <rPh sb="102" eb="104">
      <t>ニンシキ</t>
    </rPh>
    <rPh sb="105" eb="106">
      <t>カン</t>
    </rPh>
    <rPh sb="113" eb="115">
      <t>ヘンコウ</t>
    </rPh>
    <rPh sb="155" eb="157">
      <t>ホンネン</t>
    </rPh>
    <rPh sb="428" eb="431">
      <t>ホンネンド</t>
    </rPh>
    <rPh sb="445" eb="446">
      <t>ヨコ</t>
    </rPh>
    <rPh sb="449" eb="451">
      <t>ジョウキョウ</t>
    </rPh>
    <rPh sb="452" eb="454">
      <t>イジ</t>
    </rPh>
    <rPh sb="555" eb="557">
      <t>ジョジョ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</si>
</sst>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0.84</c:v>
                </c:pt>
                <c:pt idx="1">
                  <c:v>0.52</c:v>
                </c:pt>
                <c:pt idx="2">
                  <c:v>0.55000000000000004</c:v>
                </c:pt>
                <c:pt idx="3">
                  <c:v>0.56000000000000005</c:v>
                </c:pt>
                <c:pt idx="4">
                  <c:v>0.47</c:v>
                </c:pt>
              </c:numCache>
            </c:numRef>
          </c:val>
          <c:extLst>
            <c:ext xmlns:c16="http://schemas.microsoft.com/office/drawing/2014/chart" uri="{C3380CC4-5D6E-409C-BE32-E72D297353CC}">
              <c16:uniqueId val="{00000000-5997-4228-AACE-AEB572670A2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5997-4228-AACE-AEB572670A2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56.47</c:v>
                </c:pt>
                <c:pt idx="1">
                  <c:v>56.4</c:v>
                </c:pt>
                <c:pt idx="2">
                  <c:v>55.49</c:v>
                </c:pt>
                <c:pt idx="3">
                  <c:v>61.73</c:v>
                </c:pt>
                <c:pt idx="4">
                  <c:v>56.66</c:v>
                </c:pt>
              </c:numCache>
            </c:numRef>
          </c:val>
          <c:extLst>
            <c:ext xmlns:c16="http://schemas.microsoft.com/office/drawing/2014/chart" uri="{C3380CC4-5D6E-409C-BE32-E72D297353CC}">
              <c16:uniqueId val="{00000000-1A8C-44B3-8F22-563CC5338D1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1A8C-44B3-8F22-563CC5338D1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74.010000000000005</c:v>
                </c:pt>
                <c:pt idx="1">
                  <c:v>73.91</c:v>
                </c:pt>
                <c:pt idx="2">
                  <c:v>72.569999999999993</c:v>
                </c:pt>
                <c:pt idx="3">
                  <c:v>70.75</c:v>
                </c:pt>
                <c:pt idx="4">
                  <c:v>69.95</c:v>
                </c:pt>
              </c:numCache>
            </c:numRef>
          </c:val>
          <c:extLst>
            <c:ext xmlns:c16="http://schemas.microsoft.com/office/drawing/2014/chart" uri="{C3380CC4-5D6E-409C-BE32-E72D297353CC}">
              <c16:uniqueId val="{00000000-39F5-4469-BE56-033B819CB6E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39F5-4469-BE56-033B819CB6E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108.32</c:v>
                </c:pt>
                <c:pt idx="1">
                  <c:v>110.25</c:v>
                </c:pt>
                <c:pt idx="2">
                  <c:v>107.25</c:v>
                </c:pt>
                <c:pt idx="3">
                  <c:v>114.49</c:v>
                </c:pt>
                <c:pt idx="4">
                  <c:v>107.76</c:v>
                </c:pt>
              </c:numCache>
            </c:numRef>
          </c:val>
          <c:extLst>
            <c:ext xmlns:c16="http://schemas.microsoft.com/office/drawing/2014/chart" uri="{C3380CC4-5D6E-409C-BE32-E72D297353CC}">
              <c16:uniqueId val="{00000000-F7E4-4ED6-AE6B-3878E16F13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F7E4-4ED6-AE6B-3878E16F13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42.99</c:v>
                </c:pt>
                <c:pt idx="1">
                  <c:v>44.96</c:v>
                </c:pt>
                <c:pt idx="2">
                  <c:v>46.62</c:v>
                </c:pt>
                <c:pt idx="3">
                  <c:v>48.02</c:v>
                </c:pt>
                <c:pt idx="4">
                  <c:v>49.21</c:v>
                </c:pt>
              </c:numCache>
            </c:numRef>
          </c:val>
          <c:extLst>
            <c:ext xmlns:c16="http://schemas.microsoft.com/office/drawing/2014/chart" uri="{C3380CC4-5D6E-409C-BE32-E72D297353CC}">
              <c16:uniqueId val="{00000000-2A05-4EA4-BC68-792B25C446F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2A05-4EA4-BC68-792B25C446F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14.01</c:v>
                </c:pt>
                <c:pt idx="1">
                  <c:v>15.07</c:v>
                </c:pt>
                <c:pt idx="2">
                  <c:v>16.53</c:v>
                </c:pt>
                <c:pt idx="3">
                  <c:v>15.41</c:v>
                </c:pt>
                <c:pt idx="4">
                  <c:v>17.27</c:v>
                </c:pt>
              </c:numCache>
            </c:numRef>
          </c:val>
          <c:extLst>
            <c:ext xmlns:c16="http://schemas.microsoft.com/office/drawing/2014/chart" uri="{C3380CC4-5D6E-409C-BE32-E72D297353CC}">
              <c16:uniqueId val="{00000000-4B37-4320-9473-CB9C0219EEA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4B37-4320-9473-CB9C0219EEA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CD-47B2-90A4-09FC0AD7C4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F8CD-47B2-90A4-09FC0AD7C4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283.07</c:v>
                </c:pt>
                <c:pt idx="1">
                  <c:v>270.83</c:v>
                </c:pt>
                <c:pt idx="2">
                  <c:v>230.93</c:v>
                </c:pt>
                <c:pt idx="3">
                  <c:v>207.31</c:v>
                </c:pt>
                <c:pt idx="4">
                  <c:v>215.14</c:v>
                </c:pt>
              </c:numCache>
            </c:numRef>
          </c:val>
          <c:extLst>
            <c:ext xmlns:c16="http://schemas.microsoft.com/office/drawing/2014/chart" uri="{C3380CC4-5D6E-409C-BE32-E72D297353CC}">
              <c16:uniqueId val="{00000000-F303-4FEB-8594-784FA85C0A2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F303-4FEB-8594-784FA85C0A2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570.91999999999996</c:v>
                </c:pt>
                <c:pt idx="1">
                  <c:v>558.82000000000005</c:v>
                </c:pt>
                <c:pt idx="2">
                  <c:v>562.13</c:v>
                </c:pt>
                <c:pt idx="3">
                  <c:v>544.1</c:v>
                </c:pt>
                <c:pt idx="4">
                  <c:v>552.82000000000005</c:v>
                </c:pt>
              </c:numCache>
            </c:numRef>
          </c:val>
          <c:extLst>
            <c:ext xmlns:c16="http://schemas.microsoft.com/office/drawing/2014/chart" uri="{C3380CC4-5D6E-409C-BE32-E72D297353CC}">
              <c16:uniqueId val="{00000000-9482-4286-B62D-5741F8522D5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9482-4286-B62D-5741F8522D5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91.88</c:v>
                </c:pt>
                <c:pt idx="1">
                  <c:v>90.96</c:v>
                </c:pt>
                <c:pt idx="2">
                  <c:v>85</c:v>
                </c:pt>
                <c:pt idx="3">
                  <c:v>87.35</c:v>
                </c:pt>
                <c:pt idx="4">
                  <c:v>86.1</c:v>
                </c:pt>
              </c:numCache>
            </c:numRef>
          </c:val>
          <c:extLst>
            <c:ext xmlns:c16="http://schemas.microsoft.com/office/drawing/2014/chart" uri="{C3380CC4-5D6E-409C-BE32-E72D297353CC}">
              <c16:uniqueId val="{00000000-5A94-4A37-B99F-22751F57CAD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5A94-4A37-B99F-22751F57CAD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143.72</c:v>
                </c:pt>
                <c:pt idx="1">
                  <c:v>145.21</c:v>
                </c:pt>
                <c:pt idx="2">
                  <c:v>155.93</c:v>
                </c:pt>
                <c:pt idx="3">
                  <c:v>141.82</c:v>
                </c:pt>
                <c:pt idx="4">
                  <c:v>154.02000000000001</c:v>
                </c:pt>
              </c:numCache>
            </c:numRef>
          </c:val>
          <c:extLst>
            <c:ext xmlns:c16="http://schemas.microsoft.com/office/drawing/2014/chart" uri="{C3380CC4-5D6E-409C-BE32-E72D297353CC}">
              <c16:uniqueId val="{00000000-DB12-4FB4-B7A6-5EDC8DA2CAC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DB12-4FB4-B7A6-5EDC8DA2CAC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新潟県　魚沼市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34363</v>
      </c>
      <c r="AM8" s="66"/>
      <c r="AN8" s="66"/>
      <c r="AO8" s="66"/>
      <c r="AP8" s="66"/>
      <c r="AQ8" s="66"/>
      <c r="AR8" s="66"/>
      <c r="AS8" s="66"/>
      <c r="AT8" s="37">
        <f>データ!$S$6</f>
        <v>946.76</v>
      </c>
      <c r="AU8" s="38"/>
      <c r="AV8" s="38"/>
      <c r="AW8" s="38"/>
      <c r="AX8" s="38"/>
      <c r="AY8" s="38"/>
      <c r="AZ8" s="38"/>
      <c r="BA8" s="38"/>
      <c r="BB8" s="55">
        <f>データ!$T$6</f>
        <v>36.299999999999997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70.290000000000006</v>
      </c>
      <c r="J10" s="38"/>
      <c r="K10" s="38"/>
      <c r="L10" s="38"/>
      <c r="M10" s="38"/>
      <c r="N10" s="38"/>
      <c r="O10" s="65"/>
      <c r="P10" s="55">
        <f>データ!$P$6</f>
        <v>98.08</v>
      </c>
      <c r="Q10" s="55"/>
      <c r="R10" s="55"/>
      <c r="S10" s="55"/>
      <c r="T10" s="55"/>
      <c r="U10" s="55"/>
      <c r="V10" s="55"/>
      <c r="W10" s="66">
        <f>データ!$Q$6</f>
        <v>2574</v>
      </c>
      <c r="X10" s="66"/>
      <c r="Y10" s="66"/>
      <c r="Z10" s="66"/>
      <c r="AA10" s="66"/>
      <c r="AB10" s="66"/>
      <c r="AC10" s="66"/>
      <c r="AD10" s="2"/>
      <c r="AE10" s="2"/>
      <c r="AF10" s="2"/>
      <c r="AG10" s="2"/>
      <c r="AH10" s="2"/>
      <c r="AI10" s="2"/>
      <c r="AJ10" s="2"/>
      <c r="AK10" s="2"/>
      <c r="AL10" s="66">
        <f>データ!$U$6</f>
        <v>33469</v>
      </c>
      <c r="AM10" s="66"/>
      <c r="AN10" s="66"/>
      <c r="AO10" s="66"/>
      <c r="AP10" s="66"/>
      <c r="AQ10" s="66"/>
      <c r="AR10" s="66"/>
      <c r="AS10" s="66"/>
      <c r="AT10" s="37">
        <f>データ!$V$6</f>
        <v>68.540000000000006</v>
      </c>
      <c r="AU10" s="38"/>
      <c r="AV10" s="38"/>
      <c r="AW10" s="38"/>
      <c r="AX10" s="38"/>
      <c r="AY10" s="38"/>
      <c r="AZ10" s="38"/>
      <c r="BA10" s="38"/>
      <c r="BB10" s="55">
        <f>データ!$W$6</f>
        <v>488.31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Ok5CRlE8aUCnd1KGlVADPt9jVK0zXgKlH3cM2sHgr3gD2lDgVOTkc7j644GLGdvS8h3AJVl/6VcR68IVpfa9yg==" saltValue="farI60wrMU1rxoNT1+5sF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152251</v>
      </c>
      <c r="D6" s="20">
        <f t="shared" si="3"/>
        <v>46</v>
      </c>
      <c r="E6" s="20">
        <f t="shared" si="3"/>
        <v>1</v>
      </c>
      <c r="F6" s="20">
        <f t="shared" si="3"/>
        <v>0</v>
      </c>
      <c r="G6" s="20">
        <f t="shared" si="3"/>
        <v>1</v>
      </c>
      <c r="H6" s="20" t="str">
        <f t="shared" si="3"/>
        <v>新潟県　魚沼市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70.290000000000006</v>
      </c>
      <c r="P6" s="21">
        <f t="shared" si="3"/>
        <v>98.08</v>
      </c>
      <c r="Q6" s="21">
        <f t="shared" si="3"/>
        <v>2574</v>
      </c>
      <c r="R6" s="21">
        <f t="shared" si="3"/>
        <v>34363</v>
      </c>
      <c r="S6" s="21">
        <f t="shared" si="3"/>
        <v>946.76</v>
      </c>
      <c r="T6" s="21">
        <f t="shared" si="3"/>
        <v>36.299999999999997</v>
      </c>
      <c r="U6" s="21">
        <f t="shared" si="3"/>
        <v>33469</v>
      </c>
      <c r="V6" s="21">
        <f t="shared" si="3"/>
        <v>68.540000000000006</v>
      </c>
      <c r="W6" s="21">
        <f t="shared" si="3"/>
        <v>488.31</v>
      </c>
      <c r="X6" s="22">
        <f>IF(X7="",NA(),X7)</f>
        <v>108.32</v>
      </c>
      <c r="Y6" s="22">
        <f t="shared" ref="Y6:AG6" si="4">IF(Y7="",NA(),Y7)</f>
        <v>110.25</v>
      </c>
      <c r="Z6" s="22">
        <f t="shared" si="4"/>
        <v>107.25</v>
      </c>
      <c r="AA6" s="22">
        <f t="shared" si="4"/>
        <v>114.49</v>
      </c>
      <c r="AB6" s="22">
        <f t="shared" si="4"/>
        <v>107.76</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283.07</v>
      </c>
      <c r="AU6" s="22">
        <f t="shared" ref="AU6:BC6" si="6">IF(AU7="",NA(),AU7)</f>
        <v>270.83</v>
      </c>
      <c r="AV6" s="22">
        <f t="shared" si="6"/>
        <v>230.93</v>
      </c>
      <c r="AW6" s="22">
        <f t="shared" si="6"/>
        <v>207.31</v>
      </c>
      <c r="AX6" s="22">
        <f t="shared" si="6"/>
        <v>215.14</v>
      </c>
      <c r="AY6" s="22">
        <f t="shared" si="6"/>
        <v>357.34</v>
      </c>
      <c r="AZ6" s="22">
        <f t="shared" si="6"/>
        <v>366.03</v>
      </c>
      <c r="BA6" s="22">
        <f t="shared" si="6"/>
        <v>365.18</v>
      </c>
      <c r="BB6" s="22">
        <f t="shared" si="6"/>
        <v>327.77</v>
      </c>
      <c r="BC6" s="22">
        <f t="shared" si="6"/>
        <v>338.02</v>
      </c>
      <c r="BD6" s="21" t="str">
        <f>IF(BD7="","",IF(BD7="-","【-】","【"&amp;SUBSTITUTE(TEXT(BD7,"#,##0.00"),"-","△")&amp;"】"))</f>
        <v>【261.51】</v>
      </c>
      <c r="BE6" s="22">
        <f>IF(BE7="",NA(),BE7)</f>
        <v>570.91999999999996</v>
      </c>
      <c r="BF6" s="22">
        <f t="shared" ref="BF6:BN6" si="7">IF(BF7="",NA(),BF7)</f>
        <v>558.82000000000005</v>
      </c>
      <c r="BG6" s="22">
        <f t="shared" si="7"/>
        <v>562.13</v>
      </c>
      <c r="BH6" s="22">
        <f t="shared" si="7"/>
        <v>544.1</v>
      </c>
      <c r="BI6" s="22">
        <f t="shared" si="7"/>
        <v>552.82000000000005</v>
      </c>
      <c r="BJ6" s="22">
        <f t="shared" si="7"/>
        <v>373.69</v>
      </c>
      <c r="BK6" s="22">
        <f t="shared" si="7"/>
        <v>370.12</v>
      </c>
      <c r="BL6" s="22">
        <f t="shared" si="7"/>
        <v>371.65</v>
      </c>
      <c r="BM6" s="22">
        <f t="shared" si="7"/>
        <v>397.1</v>
      </c>
      <c r="BN6" s="22">
        <f t="shared" si="7"/>
        <v>379.91</v>
      </c>
      <c r="BO6" s="21" t="str">
        <f>IF(BO7="","",IF(BO7="-","【-】","【"&amp;SUBSTITUTE(TEXT(BO7,"#,##0.00"),"-","△")&amp;"】"))</f>
        <v>【265.16】</v>
      </c>
      <c r="BP6" s="22">
        <f>IF(BP7="",NA(),BP7)</f>
        <v>91.88</v>
      </c>
      <c r="BQ6" s="22">
        <f t="shared" ref="BQ6:BY6" si="8">IF(BQ7="",NA(),BQ7)</f>
        <v>90.96</v>
      </c>
      <c r="BR6" s="22">
        <f t="shared" si="8"/>
        <v>85</v>
      </c>
      <c r="BS6" s="22">
        <f t="shared" si="8"/>
        <v>87.35</v>
      </c>
      <c r="BT6" s="22">
        <f t="shared" si="8"/>
        <v>86.1</v>
      </c>
      <c r="BU6" s="22">
        <f t="shared" si="8"/>
        <v>99.87</v>
      </c>
      <c r="BV6" s="22">
        <f t="shared" si="8"/>
        <v>100.42</v>
      </c>
      <c r="BW6" s="22">
        <f t="shared" si="8"/>
        <v>98.77</v>
      </c>
      <c r="BX6" s="22">
        <f t="shared" si="8"/>
        <v>95.79</v>
      </c>
      <c r="BY6" s="22">
        <f t="shared" si="8"/>
        <v>98.3</v>
      </c>
      <c r="BZ6" s="21" t="str">
        <f>IF(BZ7="","",IF(BZ7="-","【-】","【"&amp;SUBSTITUTE(TEXT(BZ7,"#,##0.00"),"-","△")&amp;"】"))</f>
        <v>【102.35】</v>
      </c>
      <c r="CA6" s="22">
        <f>IF(CA7="",NA(),CA7)</f>
        <v>143.72</v>
      </c>
      <c r="CB6" s="22">
        <f t="shared" ref="CB6:CJ6" si="9">IF(CB7="",NA(),CB7)</f>
        <v>145.21</v>
      </c>
      <c r="CC6" s="22">
        <f t="shared" si="9"/>
        <v>155.93</v>
      </c>
      <c r="CD6" s="22">
        <f t="shared" si="9"/>
        <v>141.82</v>
      </c>
      <c r="CE6" s="22">
        <f t="shared" si="9"/>
        <v>154.02000000000001</v>
      </c>
      <c r="CF6" s="22">
        <f t="shared" si="9"/>
        <v>171.81</v>
      </c>
      <c r="CG6" s="22">
        <f t="shared" si="9"/>
        <v>171.67</v>
      </c>
      <c r="CH6" s="22">
        <f t="shared" si="9"/>
        <v>173.67</v>
      </c>
      <c r="CI6" s="22">
        <f t="shared" si="9"/>
        <v>171.13</v>
      </c>
      <c r="CJ6" s="22">
        <f t="shared" si="9"/>
        <v>173.7</v>
      </c>
      <c r="CK6" s="21" t="str">
        <f>IF(CK7="","",IF(CK7="-","【-】","【"&amp;SUBSTITUTE(TEXT(CK7,"#,##0.00"),"-","△")&amp;"】"))</f>
        <v>【167.74】</v>
      </c>
      <c r="CL6" s="22">
        <f>IF(CL7="",NA(),CL7)</f>
        <v>56.47</v>
      </c>
      <c r="CM6" s="22">
        <f t="shared" ref="CM6:CU6" si="10">IF(CM7="",NA(),CM7)</f>
        <v>56.4</v>
      </c>
      <c r="CN6" s="22">
        <f t="shared" si="10"/>
        <v>55.49</v>
      </c>
      <c r="CO6" s="22">
        <f t="shared" si="10"/>
        <v>61.73</v>
      </c>
      <c r="CP6" s="22">
        <f t="shared" si="10"/>
        <v>56.66</v>
      </c>
      <c r="CQ6" s="22">
        <f t="shared" si="10"/>
        <v>60.03</v>
      </c>
      <c r="CR6" s="22">
        <f t="shared" si="10"/>
        <v>59.74</v>
      </c>
      <c r="CS6" s="22">
        <f t="shared" si="10"/>
        <v>59.67</v>
      </c>
      <c r="CT6" s="22">
        <f t="shared" si="10"/>
        <v>60.12</v>
      </c>
      <c r="CU6" s="22">
        <f t="shared" si="10"/>
        <v>60.34</v>
      </c>
      <c r="CV6" s="21" t="str">
        <f>IF(CV7="","",IF(CV7="-","【-】","【"&amp;SUBSTITUTE(TEXT(CV7,"#,##0.00"),"-","△")&amp;"】"))</f>
        <v>【60.29】</v>
      </c>
      <c r="CW6" s="22">
        <f>IF(CW7="",NA(),CW7)</f>
        <v>74.010000000000005</v>
      </c>
      <c r="CX6" s="22">
        <f t="shared" ref="CX6:DF6" si="11">IF(CX7="",NA(),CX7)</f>
        <v>73.91</v>
      </c>
      <c r="CY6" s="22">
        <f t="shared" si="11"/>
        <v>72.569999999999993</v>
      </c>
      <c r="CZ6" s="22">
        <f t="shared" si="11"/>
        <v>70.75</v>
      </c>
      <c r="DA6" s="22">
        <f t="shared" si="11"/>
        <v>69.95</v>
      </c>
      <c r="DB6" s="22">
        <f t="shared" si="11"/>
        <v>84.81</v>
      </c>
      <c r="DC6" s="22">
        <f t="shared" si="11"/>
        <v>84.8</v>
      </c>
      <c r="DD6" s="22">
        <f t="shared" si="11"/>
        <v>84.6</v>
      </c>
      <c r="DE6" s="22">
        <f t="shared" si="11"/>
        <v>84.24</v>
      </c>
      <c r="DF6" s="22">
        <f t="shared" si="11"/>
        <v>84.19</v>
      </c>
      <c r="DG6" s="21" t="str">
        <f>IF(DG7="","",IF(DG7="-","【-】","【"&amp;SUBSTITUTE(TEXT(DG7,"#,##0.00"),"-","△")&amp;"】"))</f>
        <v>【90.12】</v>
      </c>
      <c r="DH6" s="22">
        <f>IF(DH7="",NA(),DH7)</f>
        <v>42.99</v>
      </c>
      <c r="DI6" s="22">
        <f t="shared" ref="DI6:DQ6" si="12">IF(DI7="",NA(),DI7)</f>
        <v>44.96</v>
      </c>
      <c r="DJ6" s="22">
        <f t="shared" si="12"/>
        <v>46.62</v>
      </c>
      <c r="DK6" s="22">
        <f t="shared" si="12"/>
        <v>48.02</v>
      </c>
      <c r="DL6" s="22">
        <f t="shared" si="12"/>
        <v>49.21</v>
      </c>
      <c r="DM6" s="22">
        <f t="shared" si="12"/>
        <v>47.28</v>
      </c>
      <c r="DN6" s="22">
        <f t="shared" si="12"/>
        <v>47.66</v>
      </c>
      <c r="DO6" s="22">
        <f t="shared" si="12"/>
        <v>48.17</v>
      </c>
      <c r="DP6" s="22">
        <f t="shared" si="12"/>
        <v>48.83</v>
      </c>
      <c r="DQ6" s="22">
        <f t="shared" si="12"/>
        <v>49.96</v>
      </c>
      <c r="DR6" s="21" t="str">
        <f>IF(DR7="","",IF(DR7="-","【-】","【"&amp;SUBSTITUTE(TEXT(DR7,"#,##0.00"),"-","△")&amp;"】"))</f>
        <v>【50.88】</v>
      </c>
      <c r="DS6" s="22">
        <f>IF(DS7="",NA(),DS7)</f>
        <v>14.01</v>
      </c>
      <c r="DT6" s="22">
        <f t="shared" ref="DT6:EB6" si="13">IF(DT7="",NA(),DT7)</f>
        <v>15.07</v>
      </c>
      <c r="DU6" s="22">
        <f t="shared" si="13"/>
        <v>16.53</v>
      </c>
      <c r="DV6" s="22">
        <f t="shared" si="13"/>
        <v>15.41</v>
      </c>
      <c r="DW6" s="22">
        <f t="shared" si="13"/>
        <v>17.27</v>
      </c>
      <c r="DX6" s="22">
        <f t="shared" si="13"/>
        <v>12.19</v>
      </c>
      <c r="DY6" s="22">
        <f t="shared" si="13"/>
        <v>15.1</v>
      </c>
      <c r="DZ6" s="22">
        <f t="shared" si="13"/>
        <v>17.12</v>
      </c>
      <c r="EA6" s="22">
        <f t="shared" si="13"/>
        <v>18.18</v>
      </c>
      <c r="EB6" s="22">
        <f t="shared" si="13"/>
        <v>19.32</v>
      </c>
      <c r="EC6" s="21" t="str">
        <f>IF(EC7="","",IF(EC7="-","【-】","【"&amp;SUBSTITUTE(TEXT(EC7,"#,##0.00"),"-","△")&amp;"】"))</f>
        <v>【22.30】</v>
      </c>
      <c r="ED6" s="22">
        <f>IF(ED7="",NA(),ED7)</f>
        <v>0.84</v>
      </c>
      <c r="EE6" s="22">
        <f t="shared" ref="EE6:EM6" si="14">IF(EE7="",NA(),EE7)</f>
        <v>0.52</v>
      </c>
      <c r="EF6" s="22">
        <f t="shared" si="14"/>
        <v>0.55000000000000004</v>
      </c>
      <c r="EG6" s="22">
        <f t="shared" si="14"/>
        <v>0.56000000000000005</v>
      </c>
      <c r="EH6" s="22">
        <f t="shared" si="14"/>
        <v>0.47</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152251</v>
      </c>
      <c r="D7" s="24">
        <v>46</v>
      </c>
      <c r="E7" s="24">
        <v>1</v>
      </c>
      <c r="F7" s="24">
        <v>0</v>
      </c>
      <c r="G7" s="24">
        <v>1</v>
      </c>
      <c r="H7" s="24" t="s">
        <v>93</v>
      </c>
      <c r="I7" s="24" t="s">
        <v>94</v>
      </c>
      <c r="J7" s="24" t="s">
        <v>95</v>
      </c>
      <c r="K7" s="24" t="s">
        <v>96</v>
      </c>
      <c r="L7" s="24" t="s">
        <v>97</v>
      </c>
      <c r="M7" s="24" t="s">
        <v>98</v>
      </c>
      <c r="N7" s="25" t="s">
        <v>99</v>
      </c>
      <c r="O7" s="25">
        <v>70.290000000000006</v>
      </c>
      <c r="P7" s="25">
        <v>98.08</v>
      </c>
      <c r="Q7" s="25">
        <v>2574</v>
      </c>
      <c r="R7" s="25">
        <v>34363</v>
      </c>
      <c r="S7" s="25">
        <v>946.76</v>
      </c>
      <c r="T7" s="25">
        <v>36.299999999999997</v>
      </c>
      <c r="U7" s="25">
        <v>33469</v>
      </c>
      <c r="V7" s="25">
        <v>68.540000000000006</v>
      </c>
      <c r="W7" s="25">
        <v>488.31</v>
      </c>
      <c r="X7" s="25">
        <v>108.32</v>
      </c>
      <c r="Y7" s="25">
        <v>110.25</v>
      </c>
      <c r="Z7" s="25">
        <v>107.25</v>
      </c>
      <c r="AA7" s="25">
        <v>114.49</v>
      </c>
      <c r="AB7" s="25">
        <v>107.76</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283.07</v>
      </c>
      <c r="AU7" s="25">
        <v>270.83</v>
      </c>
      <c r="AV7" s="25">
        <v>230.93</v>
      </c>
      <c r="AW7" s="25">
        <v>207.31</v>
      </c>
      <c r="AX7" s="25">
        <v>215.14</v>
      </c>
      <c r="AY7" s="25">
        <v>357.34</v>
      </c>
      <c r="AZ7" s="25">
        <v>366.03</v>
      </c>
      <c r="BA7" s="25">
        <v>365.18</v>
      </c>
      <c r="BB7" s="25">
        <v>327.77</v>
      </c>
      <c r="BC7" s="25">
        <v>338.02</v>
      </c>
      <c r="BD7" s="25">
        <v>261.51</v>
      </c>
      <c r="BE7" s="25">
        <v>570.91999999999996</v>
      </c>
      <c r="BF7" s="25">
        <v>558.82000000000005</v>
      </c>
      <c r="BG7" s="25">
        <v>562.13</v>
      </c>
      <c r="BH7" s="25">
        <v>544.1</v>
      </c>
      <c r="BI7" s="25">
        <v>552.82000000000005</v>
      </c>
      <c r="BJ7" s="25">
        <v>373.69</v>
      </c>
      <c r="BK7" s="25">
        <v>370.12</v>
      </c>
      <c r="BL7" s="25">
        <v>371.65</v>
      </c>
      <c r="BM7" s="25">
        <v>397.1</v>
      </c>
      <c r="BN7" s="25">
        <v>379.91</v>
      </c>
      <c r="BO7" s="25">
        <v>265.16000000000003</v>
      </c>
      <c r="BP7" s="25">
        <v>91.88</v>
      </c>
      <c r="BQ7" s="25">
        <v>90.96</v>
      </c>
      <c r="BR7" s="25">
        <v>85</v>
      </c>
      <c r="BS7" s="25">
        <v>87.35</v>
      </c>
      <c r="BT7" s="25">
        <v>86.1</v>
      </c>
      <c r="BU7" s="25">
        <v>99.87</v>
      </c>
      <c r="BV7" s="25">
        <v>100.42</v>
      </c>
      <c r="BW7" s="25">
        <v>98.77</v>
      </c>
      <c r="BX7" s="25">
        <v>95.79</v>
      </c>
      <c r="BY7" s="25">
        <v>98.3</v>
      </c>
      <c r="BZ7" s="25">
        <v>102.35</v>
      </c>
      <c r="CA7" s="25">
        <v>143.72</v>
      </c>
      <c r="CB7" s="25">
        <v>145.21</v>
      </c>
      <c r="CC7" s="25">
        <v>155.93</v>
      </c>
      <c r="CD7" s="25">
        <v>141.82</v>
      </c>
      <c r="CE7" s="25">
        <v>154.02000000000001</v>
      </c>
      <c r="CF7" s="25">
        <v>171.81</v>
      </c>
      <c r="CG7" s="25">
        <v>171.67</v>
      </c>
      <c r="CH7" s="25">
        <v>173.67</v>
      </c>
      <c r="CI7" s="25">
        <v>171.13</v>
      </c>
      <c r="CJ7" s="25">
        <v>173.7</v>
      </c>
      <c r="CK7" s="25">
        <v>167.74</v>
      </c>
      <c r="CL7" s="25">
        <v>56.47</v>
      </c>
      <c r="CM7" s="25">
        <v>56.4</v>
      </c>
      <c r="CN7" s="25">
        <v>55.49</v>
      </c>
      <c r="CO7" s="25">
        <v>61.73</v>
      </c>
      <c r="CP7" s="25">
        <v>56.66</v>
      </c>
      <c r="CQ7" s="25">
        <v>60.03</v>
      </c>
      <c r="CR7" s="25">
        <v>59.74</v>
      </c>
      <c r="CS7" s="25">
        <v>59.67</v>
      </c>
      <c r="CT7" s="25">
        <v>60.12</v>
      </c>
      <c r="CU7" s="25">
        <v>60.34</v>
      </c>
      <c r="CV7" s="25">
        <v>60.29</v>
      </c>
      <c r="CW7" s="25">
        <v>74.010000000000005</v>
      </c>
      <c r="CX7" s="25">
        <v>73.91</v>
      </c>
      <c r="CY7" s="25">
        <v>72.569999999999993</v>
      </c>
      <c r="CZ7" s="25">
        <v>70.75</v>
      </c>
      <c r="DA7" s="25">
        <v>69.95</v>
      </c>
      <c r="DB7" s="25">
        <v>84.81</v>
      </c>
      <c r="DC7" s="25">
        <v>84.8</v>
      </c>
      <c r="DD7" s="25">
        <v>84.6</v>
      </c>
      <c r="DE7" s="25">
        <v>84.24</v>
      </c>
      <c r="DF7" s="25">
        <v>84.19</v>
      </c>
      <c r="DG7" s="25">
        <v>90.12</v>
      </c>
      <c r="DH7" s="25">
        <v>42.99</v>
      </c>
      <c r="DI7" s="25">
        <v>44.96</v>
      </c>
      <c r="DJ7" s="25">
        <v>46.62</v>
      </c>
      <c r="DK7" s="25">
        <v>48.02</v>
      </c>
      <c r="DL7" s="25">
        <v>49.21</v>
      </c>
      <c r="DM7" s="25">
        <v>47.28</v>
      </c>
      <c r="DN7" s="25">
        <v>47.66</v>
      </c>
      <c r="DO7" s="25">
        <v>48.17</v>
      </c>
      <c r="DP7" s="25">
        <v>48.83</v>
      </c>
      <c r="DQ7" s="25">
        <v>49.96</v>
      </c>
      <c r="DR7" s="25">
        <v>50.88</v>
      </c>
      <c r="DS7" s="25">
        <v>14.01</v>
      </c>
      <c r="DT7" s="25">
        <v>15.07</v>
      </c>
      <c r="DU7" s="25">
        <v>16.53</v>
      </c>
      <c r="DV7" s="25">
        <v>15.41</v>
      </c>
      <c r="DW7" s="25">
        <v>17.27</v>
      </c>
      <c r="DX7" s="25">
        <v>12.19</v>
      </c>
      <c r="DY7" s="25">
        <v>15.1</v>
      </c>
      <c r="DZ7" s="25">
        <v>17.12</v>
      </c>
      <c r="EA7" s="25">
        <v>18.18</v>
      </c>
      <c r="EB7" s="25">
        <v>19.32</v>
      </c>
      <c r="EC7" s="25">
        <v>22.3</v>
      </c>
      <c r="ED7" s="25">
        <v>0.84</v>
      </c>
      <c r="EE7" s="25">
        <v>0.52</v>
      </c>
      <c r="EF7" s="25">
        <v>0.55000000000000004</v>
      </c>
      <c r="EG7" s="25">
        <v>0.56000000000000005</v>
      </c>
      <c r="EH7" s="25">
        <v>0.47</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U6950</cp:lastModifiedBy>
  <cp:lastPrinted>2023-01-23T04:28:07Z</cp:lastPrinted>
  <dcterms:created xsi:type="dcterms:W3CDTF">2022-12-01T00:57:14Z</dcterms:created>
  <dcterms:modified xsi:type="dcterms:W3CDTF">2023-01-23T04:28:08Z</dcterms:modified>
  <cp:category/>
</cp:coreProperties>
</file>