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GQLhrYlFyS8tSSUBVFH4ycJtXOMh/lrLWnpcn8/rRA7ROdi/Yr/99aE01RDxRgGnkrKDfLCKD9mkK9y2m53JQ==" workbookSaltValue="5HqPPrYBziLhd6M4hS6yOA==" workbookSpinCount="100000"/>
  <bookViews>
    <workbookView showHorizontalScroll="0" showVerticalScroll="0" showSheetTabs="0" xWindow="0" yWindow="0" windowWidth="22620" windowHeight="1108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<sst xmlns="http://schemas.openxmlformats.org/spreadsheetml/2006/main" xmlns:r="http://schemas.openxmlformats.org/officeDocument/2006/relationships" count="115" uniqueCount="115">
  <si>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</si>
  <si>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</si>
  <si>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</si>
  <si>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</si>
  <si>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</si>
  <si>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</si>
  <si>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</si>
  <si>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</si>
  <si>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</si>
  <si>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</si>
  <si>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</si>
  <si>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</si>
  <si>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</si>
  <si>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</si>
  <si>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</si>
  <si>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</si>
  <si>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</si>
  <si>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</si>
  <si>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</si>
  <si>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</si>
  <si>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</si>
  <si>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</si>
  <si>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</si>
  <si>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</si>
  <si>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</si>
  <si>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</si>
  <si>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</si>
  <si>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</si>
  <si>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</si>
  <si>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</si>
  <si>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</si>
  <si>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</si>
  <si>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</si>
  <si>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</si>
  <si>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</si>
  <si>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</si>
  <si>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</si>
  <si>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</si>
  <si>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</si>
  <si>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</si>
  <si>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</si>
  <si>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</si>
  <si>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</si>
  <si>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</si>
  <si>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</si>
  <si>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</si>
  <si>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</si>
  <si>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</si>
  <si>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</si>
  <si>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</si>
  <si>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</si>
  <si>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</si>
  <si>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</si>
  <si>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</si>
  <si>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</si>
  <si>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</si>
  <si>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</si>
  <si>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</si>
  <si>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</si>
  <si>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</si>
  <si>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</si>
  <si>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</si>
  <si>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</si>
  <si>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</si>
  <si>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</si>
  <si>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</si>
  <si>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</si>
  <si>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</si>
  <si>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</si>
  <si>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</si>
  <si>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</si>
  <si>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</si>
  <si>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</si>
  <si>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</si>
  <si>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</si>
  <si>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</si>
  <si>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</si>
  <si>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</si>
  <si>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</si>
  <si>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</si>
  <si>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</si>
  <si>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</si>
  <si>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</si>
  <si>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</si>
  <si>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</si>
  <si>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</si>
  <si>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</si>
  <si>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</si>
  <si>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</si>
  <si>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</si>
  <si>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</si>
  <si>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</si>
  <si>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</si>
  <si>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</si>
  <si>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</si>
  <si>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</si>
  <si>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</si>
  <si>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</si>
  <si>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</si>
  <si>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</si>
  <si>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</si>
  <si>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</si>
  <si>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</si>
  <si>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</si>
  <si>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</si>
  <si>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</si>
  <si>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</si>
  <si>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</si>
  <si>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</si>
  <si>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</si>
  <si>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</si>
  <si>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</si>
  <si>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・集落が散在し、小規模な処理区設定となっており、施設（設備）が多数存在している。
・有形固定資産減価償却率は、整備がほぼ完了し、区域拡張に係る大きな投資はないため、償却が進んでいくことによる逓増傾向にある。
・管渠は、老朽化による更新の時期となっていないが、中越大震災や豪雪地の特性による損傷が一部で見られ、維持管理の中で必要な修繕や更新を実施する必要がある。また、不明水が多くなっており、引き続き箇所の特定とその対応が必要となっている。
・管渠改善率は、中越大震災で被災した管渠の復旧のために管渠更新や更正、処理区の接続等へ投資したことにより、その後、改善が必要な管渠が無い状況が続いている。</t>
  </si>
  <si>
    <t>・整備はほぼ完了しており、事業は施設設備の維持管理が主な業務となっている。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は人口減少や節水志向等の影響を直に受け、使用料収入の減少が見込まれる。また、観光地に所在する処理施設もあり、天候や経済情勢等で入込客数が増減し、使用料収益に影響してくる。
・山間地という地域性から処理施設が多数存在していることから、今後、平成28年度に策定した「魚沼市下水道事業経営戦略」の進捗管理や計画見直しを行いながら、処理施設の統廃合等を進めていくとともに、経営の質と効率化を高め、市民サービスの安定的な継続が図られるよう運営するものとする。</t>
  </si>
  <si>
    <r>
      <rPr>
        <sz val="10.5"/>
        <color auto="1"/>
        <rFont val="ＭＳ ゴシック"/>
      </rPr>
      <t>・経常収支比率は、令和2年度に収益認識に関する会計基準の変更により、令和2年度に限り料金収入や給水量が例年と比べ1ヶ月分多く計上されている。12ヶ月に換算すると102.86％であるが、今年度は減少する結果となった。これは、流域下水道の負担金の増大や原料費高騰にともなう動力費の上昇によるものであり、今後もこの状況が続くことが見込まる。</t>
    </r>
    <r>
      <rPr>
        <sz val="10.5"/>
        <color theme="1"/>
        <rFont val="ＭＳ ゴシック"/>
      </rPr>
      <t xml:space="preserve">
・流動比率は、企業債残高が年々減少していること等から、高まっている。令和2年度は収益認識の変更に伴い、収益が1ヶ月分多く計上されているため、大幅に上昇しているが、本年度にかけてほぼ横ばいの状況となっていることから、全体的には緩やかに上昇している。
・企業債残高対事業規模比率は、過去の整備に係る企業債残高が大きいため、単年度収益に対する企業債残高が大きくなっているが、類似団体との比較では企業債残高が低いことを示している。
・経費回収率は、使用料が経費を上回っており、処理費用を回収できている。また、類似団体との比較では回収率は高い状況である。
・汚水処理原価は、整備がほぼ完了し接続率も高く、経年で平均的である。費用縮減の効果もあり類似団体平均を下回ったものの、一般会計負担金の減少に伴い、処理原価の上昇が見込まれる。
・施設利用率は、令和2年度に計画処理能力の見直しを行ったため、処理量は前年と変わらないがその後の利用率は上昇しているが、依然として低い状況が続いている。そのため、今後も、施設の統廃合等により、引き続き利用率の向上を図って行く。</t>
    </r>
    <rPh sb="28" eb="30">
      <t>ヘンコウ</t>
    </rPh>
    <rPh sb="119" eb="120">
      <t>キン</t>
    </rPh>
    <rPh sb="238" eb="240">
      <t>オオハバ</t>
    </rPh>
    <rPh sb="241" eb="243">
      <t>ジョウショウ</t>
    </rPh>
    <rPh sb="249" eb="252">
      <t>ホンネンド</t>
    </rPh>
    <rPh sb="258" eb="259">
      <t>ヨコ</t>
    </rPh>
    <rPh sb="262" eb="264">
      <t>ジョウキョウ</t>
    </rPh>
    <rPh sb="275" eb="278">
      <t>ゼンタイテキ</t>
    </rPh>
    <rPh sb="540" eb="541">
      <t>ネン</t>
    </rPh>
    <rPh sb="575" eb="576">
      <t>ゴ</t>
    </rPh>
    <rPh sb="589" eb="591">
      <t>イゼン</t>
    </rPh>
    <rPh sb="594" eb="595">
      <t>ヒク</t>
    </rPh>
    <rPh sb="596" eb="598">
      <t>ジョウキョウ</t>
    </rPh>
    <rPh sb="599" eb="600">
      <t>ツヅ</t>
    </rPh>
    <rPh sb="610" eb="612">
      <t>コンゴ</t>
    </rPh>
    <rPh sb="614" eb="616">
      <t>シセツ</t>
    </rPh>
    <rPh sb="617" eb="620">
      <t>トウハイゴウ</t>
    </rPh>
    <rPh sb="625" eb="626">
      <t>ヒ</t>
    </rPh>
    <rPh sb="627" eb="628">
      <t>ツヅ</t>
    </rPh>
    <rPh sb="629" eb="632">
      <t>リヨウリツ</t>
    </rPh>
    <rPh sb="633" eb="635">
      <t>コウジョウ</t>
    </rPh>
    <rPh sb="636" eb="637">
      <t>ハカ</t>
    </rPh>
    <rPh sb="639" eb="640">
      <t>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</si>
</sst>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6.e-002</c:v>
                </c:pt>
                <c:pt idx="2">
                  <c:v>4.e-002</c:v>
                </c:pt>
                <c:pt idx="3">
                  <c:v>6.e-002</c:v>
                </c:pt>
                <c:pt idx="4">
                  <c:v>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97.84</c:v>
                </c:pt>
                <c:pt idx="1">
                  <c:v>100.12</c:v>
                </c:pt>
                <c:pt idx="2">
                  <c:v>102.82</c:v>
                </c:pt>
                <c:pt idx="3">
                  <c:v>105.08</c:v>
                </c:pt>
                <c:pt idx="4">
                  <c:v>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103.61</c:v>
                </c:pt>
                <c:pt idx="1">
                  <c:v>102.95</c:v>
                </c:pt>
                <c:pt idx="2">
                  <c:v>103.34</c:v>
                </c:pt>
                <c:pt idx="3">
                  <c:v>102.7</c:v>
                </c:pt>
                <c:pt idx="4">
                  <c:v>104.11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34.770000000000003</c:v>
                </c:pt>
                <c:pt idx="1">
                  <c:v>37.270000000000003</c:v>
                </c:pt>
                <c:pt idx="2">
                  <c:v>40.06</c:v>
                </c:pt>
                <c:pt idx="3">
                  <c:v>42.71</c:v>
                </c:pt>
                <c:pt idx="4">
                  <c:v>45.48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28.59</c:v>
                </c:pt>
                <c:pt idx="1">
                  <c:v>26.56</c:v>
                </c:pt>
                <c:pt idx="2">
                  <c:v>27.82</c:v>
                </c:pt>
                <c:pt idx="3">
                  <c:v>29.24</c:v>
                </c:pt>
                <c:pt idx="4">
                  <c:v>31.73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80.63</c:v>
                </c:pt>
                <c:pt idx="1">
                  <c:v>27.02</c:v>
                </c:pt>
                <c:pt idx="2">
                  <c:v>29.74</c:v>
                </c:pt>
                <c:pt idx="3">
                  <c:v>48.2</c:v>
                </c:pt>
                <c:pt idx="4">
                  <c:v>46.91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18.68</c:v>
                </c:pt>
                <c:pt idx="1">
                  <c:v>20.48</c:v>
                </c:pt>
                <c:pt idx="2">
                  <c:v>34.79</c:v>
                </c:pt>
                <c:pt idx="3">
                  <c:v>49.63</c:v>
                </c:pt>
                <c:pt idx="4">
                  <c:v>51.51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70.92</c:v>
                </c:pt>
                <c:pt idx="1">
                  <c:v>60.67</c:v>
                </c:pt>
                <c:pt idx="2">
                  <c:v>53.44</c:v>
                </c:pt>
                <c:pt idx="3">
                  <c:v>46.85</c:v>
                </c:pt>
                <c:pt idx="4">
                  <c:v>44.35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504.03</c:v>
                </c:pt>
                <c:pt idx="1">
                  <c:v>425.07</c:v>
                </c:pt>
                <c:pt idx="2">
                  <c:v>392.02</c:v>
                </c:pt>
                <c:pt idx="3">
                  <c:v>337.37</c:v>
                </c:pt>
                <c:pt idx="4">
                  <c:v>307.39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1144.94</c:v>
                </c:pt>
                <c:pt idx="1">
                  <c:v>1252.71</c:v>
                </c:pt>
                <c:pt idx="2">
                  <c:v>1267.3900000000001</c:v>
                </c:pt>
                <c:pt idx="3">
                  <c:v>1268.6300000000001</c:v>
                </c:pt>
                <c:pt idx="4">
                  <c:v>1283.69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91.62</c:v>
                </c:pt>
                <c:pt idx="1">
                  <c:v>100.23</c:v>
                </c:pt>
                <c:pt idx="2">
                  <c:v>112.2</c:v>
                </c:pt>
                <c:pt idx="3">
                  <c:v>114.94</c:v>
                </c:pt>
                <c:pt idx="4">
                  <c:v>94.26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88.16</c:v>
                </c:pt>
                <c:pt idx="1">
                  <c:v>87.03</c:v>
                </c:pt>
                <c:pt idx="2">
                  <c:v>84.3</c:v>
                </c:pt>
                <c:pt idx="3">
                  <c:v>82.88</c:v>
                </c:pt>
                <c:pt idx="4">
                  <c:v>82.53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214.31</c:v>
                </c:pt>
                <c:pt idx="1">
                  <c:v>195.82</c:v>
                </c:pt>
                <c:pt idx="2">
                  <c:v>175.25</c:v>
                </c:pt>
                <c:pt idx="3">
                  <c:v>163.01</c:v>
                </c:pt>
                <c:pt idx="4">
                  <c:v>209.11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173.89</c:v>
                </c:pt>
                <c:pt idx="1">
                  <c:v>177.02</c:v>
                </c:pt>
                <c:pt idx="2">
                  <c:v>185.47</c:v>
                </c:pt>
                <c:pt idx="3">
                  <c:v>187.76</c:v>
                </c:pt>
                <c:pt idx="4">
                  <c:v>190.48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34.270000000000003</c:v>
                </c:pt>
                <c:pt idx="1">
                  <c:v>32.36</c:v>
                </c:pt>
                <c:pt idx="2">
                  <c:v>30.41</c:v>
                </c:pt>
                <c:pt idx="3">
                  <c:v>37.74</c:v>
                </c:pt>
                <c:pt idx="4">
                  <c:v>37.200000000000003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42.38</c:v>
                </c:pt>
                <c:pt idx="1">
                  <c:v>46.17</c:v>
                </c:pt>
                <c:pt idx="2">
                  <c:v>45.68</c:v>
                </c:pt>
                <c:pt idx="3">
                  <c:v>45.87</c:v>
                </c:pt>
                <c:pt idx="4">
                  <c:v>44.24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95.09</c:v>
                </c:pt>
                <c:pt idx="1">
                  <c:v>95.6</c:v>
                </c:pt>
                <c:pt idx="2">
                  <c:v>95.69</c:v>
                </c:pt>
                <c:pt idx="3">
                  <c:v>96.05</c:v>
                </c:pt>
                <c:pt idx="4">
                  <c:v>96.32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87.01</c:v>
                </c:pt>
                <c:pt idx="1">
                  <c:v>87.84</c:v>
                </c:pt>
                <c:pt idx="2">
                  <c:v>87.96</c:v>
                </c:pt>
                <c:pt idx="3">
                  <c:v>87.65</c:v>
                </c:pt>
                <c:pt idx="4">
                  <c:v>88.15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Q1" zoomScale="85" zoomScaleNormal="85" workbookViewId="0">
      <selection activeCell="BE35" sqref="BE3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34363</v>
      </c>
      <c r="AM8" s="21"/>
      <c r="AN8" s="21"/>
      <c r="AO8" s="21"/>
      <c r="AP8" s="21"/>
      <c r="AQ8" s="21"/>
      <c r="AR8" s="21"/>
      <c r="AS8" s="21"/>
      <c r="AT8" s="7">
        <f>データ!T6</f>
        <v>946.76</v>
      </c>
      <c r="AU8" s="7"/>
      <c r="AV8" s="7"/>
      <c r="AW8" s="7"/>
      <c r="AX8" s="7"/>
      <c r="AY8" s="7"/>
      <c r="AZ8" s="7"/>
      <c r="BA8" s="7"/>
      <c r="BB8" s="7">
        <f>データ!U6</f>
        <v>36.299999999999997</v>
      </c>
      <c r="BC8" s="7"/>
      <c r="BD8" s="7"/>
      <c r="BE8" s="7"/>
      <c r="BF8" s="7"/>
      <c r="BG8" s="7"/>
      <c r="BH8" s="7"/>
      <c r="BI8" s="7"/>
      <c r="BJ8" s="3"/>
      <c r="BK8" s="3"/>
      <c r="BL8" s="27" t="s">
        <v>14</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80.540000000000006</v>
      </c>
      <c r="J10" s="7"/>
      <c r="K10" s="7"/>
      <c r="L10" s="7"/>
      <c r="M10" s="7"/>
      <c r="N10" s="7"/>
      <c r="O10" s="7"/>
      <c r="P10" s="7">
        <f>データ!P6</f>
        <v>21.75</v>
      </c>
      <c r="Q10" s="7"/>
      <c r="R10" s="7"/>
      <c r="S10" s="7"/>
      <c r="T10" s="7"/>
      <c r="U10" s="7"/>
      <c r="V10" s="7"/>
      <c r="W10" s="7">
        <f>データ!Q6</f>
        <v>75.760000000000005</v>
      </c>
      <c r="X10" s="7"/>
      <c r="Y10" s="7"/>
      <c r="Z10" s="7"/>
      <c r="AA10" s="7"/>
      <c r="AB10" s="7"/>
      <c r="AC10" s="7"/>
      <c r="AD10" s="21">
        <f>データ!R6</f>
        <v>4114</v>
      </c>
      <c r="AE10" s="21"/>
      <c r="AF10" s="21"/>
      <c r="AG10" s="21"/>
      <c r="AH10" s="21"/>
      <c r="AI10" s="21"/>
      <c r="AJ10" s="21"/>
      <c r="AK10" s="2"/>
      <c r="AL10" s="21">
        <f>データ!V6</f>
        <v>7422</v>
      </c>
      <c r="AM10" s="21"/>
      <c r="AN10" s="21"/>
      <c r="AO10" s="21"/>
      <c r="AP10" s="21"/>
      <c r="AQ10" s="21"/>
      <c r="AR10" s="21"/>
      <c r="AS10" s="21"/>
      <c r="AT10" s="7">
        <f>データ!W6</f>
        <v>4.53</v>
      </c>
      <c r="AU10" s="7"/>
      <c r="AV10" s="7"/>
      <c r="AW10" s="7"/>
      <c r="AX10" s="7"/>
      <c r="AY10" s="7"/>
      <c r="AZ10" s="7"/>
      <c r="BA10" s="7"/>
      <c r="BB10" s="7">
        <f>データ!X6</f>
        <v>1638.41</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TbP7eqhHkO5yL9G7KYCqNvk6oJ10fBvbKkLaSLrVeHL75qNhk0ujBCy/Il6fdWcNG1NVZpdMf3F7wcpB/jnWTA==" saltValue="rz06dmTrNkx7ZMgm7DPvh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33</v>
      </c>
      <c r="C3" s="64" t="s">
        <v>59</v>
      </c>
      <c r="D3" s="64" t="s">
        <v>60</v>
      </c>
      <c r="E3" s="64" t="s">
        <v>4</v>
      </c>
      <c r="F3" s="64" t="s">
        <v>3</v>
      </c>
      <c r="G3" s="64" t="s">
        <v>26</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64</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152251</v>
      </c>
      <c r="D6" s="67">
        <f t="shared" si="1"/>
        <v>46</v>
      </c>
      <c r="E6" s="67">
        <f t="shared" si="1"/>
        <v>17</v>
      </c>
      <c r="F6" s="67">
        <f t="shared" si="1"/>
        <v>4</v>
      </c>
      <c r="G6" s="67">
        <f t="shared" si="1"/>
        <v>0</v>
      </c>
      <c r="H6" s="67" t="str">
        <f t="shared" si="1"/>
        <v>新潟県　魚沼市</v>
      </c>
      <c r="I6" s="67" t="str">
        <f t="shared" si="1"/>
        <v>法適用</v>
      </c>
      <c r="J6" s="67" t="str">
        <f t="shared" si="1"/>
        <v>下水道事業</v>
      </c>
      <c r="K6" s="67" t="str">
        <f t="shared" si="1"/>
        <v>特定環境保全公共下水道</v>
      </c>
      <c r="L6" s="67" t="str">
        <f t="shared" si="1"/>
        <v>D1</v>
      </c>
      <c r="M6" s="67" t="str">
        <f t="shared" si="1"/>
        <v>非設置</v>
      </c>
      <c r="N6" s="76" t="str">
        <f t="shared" si="1"/>
        <v>-</v>
      </c>
      <c r="O6" s="76">
        <f t="shared" si="1"/>
        <v>80.540000000000006</v>
      </c>
      <c r="P6" s="76">
        <f t="shared" si="1"/>
        <v>21.75</v>
      </c>
      <c r="Q6" s="76">
        <f t="shared" si="1"/>
        <v>75.760000000000005</v>
      </c>
      <c r="R6" s="76">
        <f t="shared" si="1"/>
        <v>4114</v>
      </c>
      <c r="S6" s="76">
        <f t="shared" si="1"/>
        <v>34363</v>
      </c>
      <c r="T6" s="76">
        <f t="shared" si="1"/>
        <v>946.76</v>
      </c>
      <c r="U6" s="76">
        <f t="shared" si="1"/>
        <v>36.299999999999997</v>
      </c>
      <c r="V6" s="76">
        <f t="shared" si="1"/>
        <v>7422</v>
      </c>
      <c r="W6" s="76">
        <f t="shared" si="1"/>
        <v>4.53</v>
      </c>
      <c r="X6" s="76">
        <f t="shared" si="1"/>
        <v>1638.41</v>
      </c>
      <c r="Y6" s="84">
        <f t="shared" ref="Y6:AH6" si="2">IF(Y7="",NA(),Y7)</f>
        <v>97.84</v>
      </c>
      <c r="Z6" s="84">
        <f t="shared" si="2"/>
        <v>100.12</v>
      </c>
      <c r="AA6" s="84">
        <f t="shared" si="2"/>
        <v>102.82</v>
      </c>
      <c r="AB6" s="84">
        <f t="shared" si="2"/>
        <v>105.08</v>
      </c>
      <c r="AC6" s="84">
        <f t="shared" si="2"/>
        <v>99</v>
      </c>
      <c r="AD6" s="84">
        <f t="shared" si="2"/>
        <v>103.61</v>
      </c>
      <c r="AE6" s="84">
        <f t="shared" si="2"/>
        <v>102.95</v>
      </c>
      <c r="AF6" s="84">
        <f t="shared" si="2"/>
        <v>103.34</v>
      </c>
      <c r="AG6" s="84">
        <f t="shared" si="2"/>
        <v>102.7</v>
      </c>
      <c r="AH6" s="84">
        <f t="shared" si="2"/>
        <v>104.11</v>
      </c>
      <c r="AI6" s="76" t="str">
        <f>IF(AI7="","",IF(AI7="-","【-】","【"&amp;SUBSTITUTE(TEXT(AI7,"#,##0.00"),"-","△")&amp;"】"))</f>
        <v>【105.35】</v>
      </c>
      <c r="AJ6" s="76">
        <f t="shared" ref="AJ6:AS6" si="3">IF(AJ7="",NA(),AJ7)</f>
        <v>0</v>
      </c>
      <c r="AK6" s="76">
        <f t="shared" si="3"/>
        <v>0</v>
      </c>
      <c r="AL6" s="76">
        <f t="shared" si="3"/>
        <v>0</v>
      </c>
      <c r="AM6" s="76">
        <f t="shared" si="3"/>
        <v>0</v>
      </c>
      <c r="AN6" s="76">
        <f t="shared" si="3"/>
        <v>0</v>
      </c>
      <c r="AO6" s="84">
        <f t="shared" si="3"/>
        <v>80.63</v>
      </c>
      <c r="AP6" s="84">
        <f t="shared" si="3"/>
        <v>27.02</v>
      </c>
      <c r="AQ6" s="84">
        <f t="shared" si="3"/>
        <v>29.74</v>
      </c>
      <c r="AR6" s="84">
        <f t="shared" si="3"/>
        <v>48.2</v>
      </c>
      <c r="AS6" s="84">
        <f t="shared" si="3"/>
        <v>46.91</v>
      </c>
      <c r="AT6" s="76" t="str">
        <f>IF(AT7="","",IF(AT7="-","【-】","【"&amp;SUBSTITUTE(TEXT(AT7,"#,##0.00"),"-","△")&amp;"】"))</f>
        <v>【63.89】</v>
      </c>
      <c r="AU6" s="84">
        <f t="shared" ref="AU6:BD6" si="4">IF(AU7="",NA(),AU7)</f>
        <v>18.68</v>
      </c>
      <c r="AV6" s="84">
        <f t="shared" si="4"/>
        <v>20.48</v>
      </c>
      <c r="AW6" s="84">
        <f t="shared" si="4"/>
        <v>34.79</v>
      </c>
      <c r="AX6" s="84">
        <f t="shared" si="4"/>
        <v>49.63</v>
      </c>
      <c r="AY6" s="84">
        <f t="shared" si="4"/>
        <v>51.51</v>
      </c>
      <c r="AZ6" s="84">
        <f t="shared" si="4"/>
        <v>70.92</v>
      </c>
      <c r="BA6" s="84">
        <f t="shared" si="4"/>
        <v>60.67</v>
      </c>
      <c r="BB6" s="84">
        <f t="shared" si="4"/>
        <v>53.44</v>
      </c>
      <c r="BC6" s="84">
        <f t="shared" si="4"/>
        <v>46.85</v>
      </c>
      <c r="BD6" s="84">
        <f t="shared" si="4"/>
        <v>44.35</v>
      </c>
      <c r="BE6" s="76" t="str">
        <f>IF(BE7="","",IF(BE7="-","【-】","【"&amp;SUBSTITUTE(TEXT(BE7,"#,##0.00"),"-","△")&amp;"】"))</f>
        <v>【44.07】</v>
      </c>
      <c r="BF6" s="84">
        <f t="shared" ref="BF6:BO6" si="5">IF(BF7="",NA(),BF7)</f>
        <v>504.03</v>
      </c>
      <c r="BG6" s="84">
        <f t="shared" si="5"/>
        <v>425.07</v>
      </c>
      <c r="BH6" s="84">
        <f t="shared" si="5"/>
        <v>392.02</v>
      </c>
      <c r="BI6" s="84">
        <f t="shared" si="5"/>
        <v>337.37</v>
      </c>
      <c r="BJ6" s="84">
        <f t="shared" si="5"/>
        <v>307.39</v>
      </c>
      <c r="BK6" s="84">
        <f t="shared" si="5"/>
        <v>1144.94</v>
      </c>
      <c r="BL6" s="84">
        <f t="shared" si="5"/>
        <v>1252.71</v>
      </c>
      <c r="BM6" s="84">
        <f t="shared" si="5"/>
        <v>1267.3900000000001</v>
      </c>
      <c r="BN6" s="84">
        <f t="shared" si="5"/>
        <v>1268.6300000000001</v>
      </c>
      <c r="BO6" s="84">
        <f t="shared" si="5"/>
        <v>1283.69</v>
      </c>
      <c r="BP6" s="76" t="str">
        <f>IF(BP7="","",IF(BP7="-","【-】","【"&amp;SUBSTITUTE(TEXT(BP7,"#,##0.00"),"-","△")&amp;"】"))</f>
        <v>【1,201.79】</v>
      </c>
      <c r="BQ6" s="84">
        <f t="shared" ref="BQ6:BZ6" si="6">IF(BQ7="",NA(),BQ7)</f>
        <v>91.62</v>
      </c>
      <c r="BR6" s="84">
        <f t="shared" si="6"/>
        <v>100.23</v>
      </c>
      <c r="BS6" s="84">
        <f t="shared" si="6"/>
        <v>112.2</v>
      </c>
      <c r="BT6" s="84">
        <f t="shared" si="6"/>
        <v>114.94</v>
      </c>
      <c r="BU6" s="84">
        <f t="shared" si="6"/>
        <v>94.26</v>
      </c>
      <c r="BV6" s="84">
        <f t="shared" si="6"/>
        <v>88.16</v>
      </c>
      <c r="BW6" s="84">
        <f t="shared" si="6"/>
        <v>87.03</v>
      </c>
      <c r="BX6" s="84">
        <f t="shared" si="6"/>
        <v>84.3</v>
      </c>
      <c r="BY6" s="84">
        <f t="shared" si="6"/>
        <v>82.88</v>
      </c>
      <c r="BZ6" s="84">
        <f t="shared" si="6"/>
        <v>82.53</v>
      </c>
      <c r="CA6" s="76" t="str">
        <f>IF(CA7="","",IF(CA7="-","【-】","【"&amp;SUBSTITUTE(TEXT(CA7,"#,##0.00"),"-","△")&amp;"】"))</f>
        <v>【75.31】</v>
      </c>
      <c r="CB6" s="84">
        <f t="shared" ref="CB6:CK6" si="7">IF(CB7="",NA(),CB7)</f>
        <v>214.31</v>
      </c>
      <c r="CC6" s="84">
        <f t="shared" si="7"/>
        <v>195.82</v>
      </c>
      <c r="CD6" s="84">
        <f t="shared" si="7"/>
        <v>175.25</v>
      </c>
      <c r="CE6" s="84">
        <f t="shared" si="7"/>
        <v>163.01</v>
      </c>
      <c r="CF6" s="84">
        <f t="shared" si="7"/>
        <v>209.11</v>
      </c>
      <c r="CG6" s="84">
        <f t="shared" si="7"/>
        <v>173.89</v>
      </c>
      <c r="CH6" s="84">
        <f t="shared" si="7"/>
        <v>177.02</v>
      </c>
      <c r="CI6" s="84">
        <f t="shared" si="7"/>
        <v>185.47</v>
      </c>
      <c r="CJ6" s="84">
        <f t="shared" si="7"/>
        <v>187.76</v>
      </c>
      <c r="CK6" s="84">
        <f t="shared" si="7"/>
        <v>190.48</v>
      </c>
      <c r="CL6" s="76" t="str">
        <f>IF(CL7="","",IF(CL7="-","【-】","【"&amp;SUBSTITUTE(TEXT(CL7,"#,##0.00"),"-","△")&amp;"】"))</f>
        <v>【216.39】</v>
      </c>
      <c r="CM6" s="84">
        <f t="shared" ref="CM6:CV6" si="8">IF(CM7="",NA(),CM7)</f>
        <v>34.270000000000003</v>
      </c>
      <c r="CN6" s="84">
        <f t="shared" si="8"/>
        <v>32.36</v>
      </c>
      <c r="CO6" s="84">
        <f t="shared" si="8"/>
        <v>30.41</v>
      </c>
      <c r="CP6" s="84">
        <f t="shared" si="8"/>
        <v>37.74</v>
      </c>
      <c r="CQ6" s="84">
        <f t="shared" si="8"/>
        <v>37.200000000000003</v>
      </c>
      <c r="CR6" s="84">
        <f t="shared" si="8"/>
        <v>42.38</v>
      </c>
      <c r="CS6" s="84">
        <f t="shared" si="8"/>
        <v>46.17</v>
      </c>
      <c r="CT6" s="84">
        <f t="shared" si="8"/>
        <v>45.68</v>
      </c>
      <c r="CU6" s="84">
        <f t="shared" si="8"/>
        <v>45.87</v>
      </c>
      <c r="CV6" s="84">
        <f t="shared" si="8"/>
        <v>44.24</v>
      </c>
      <c r="CW6" s="76" t="str">
        <f>IF(CW7="","",IF(CW7="-","【-】","【"&amp;SUBSTITUTE(TEXT(CW7,"#,##0.00"),"-","△")&amp;"】"))</f>
        <v>【42.57】</v>
      </c>
      <c r="CX6" s="84">
        <f t="shared" ref="CX6:DG6" si="9">IF(CX7="",NA(),CX7)</f>
        <v>95.09</v>
      </c>
      <c r="CY6" s="84">
        <f t="shared" si="9"/>
        <v>95.6</v>
      </c>
      <c r="CZ6" s="84">
        <f t="shared" si="9"/>
        <v>95.69</v>
      </c>
      <c r="DA6" s="84">
        <f t="shared" si="9"/>
        <v>96.05</v>
      </c>
      <c r="DB6" s="84">
        <f t="shared" si="9"/>
        <v>96.32</v>
      </c>
      <c r="DC6" s="84">
        <f t="shared" si="9"/>
        <v>87.01</v>
      </c>
      <c r="DD6" s="84">
        <f t="shared" si="9"/>
        <v>87.84</v>
      </c>
      <c r="DE6" s="84">
        <f t="shared" si="9"/>
        <v>87.96</v>
      </c>
      <c r="DF6" s="84">
        <f t="shared" si="9"/>
        <v>87.65</v>
      </c>
      <c r="DG6" s="84">
        <f t="shared" si="9"/>
        <v>88.15</v>
      </c>
      <c r="DH6" s="76" t="str">
        <f>IF(DH7="","",IF(DH7="-","【-】","【"&amp;SUBSTITUTE(TEXT(DH7,"#,##0.00"),"-","△")&amp;"】"))</f>
        <v>【85.24】</v>
      </c>
      <c r="DI6" s="84">
        <f t="shared" ref="DI6:DR6" si="10">IF(DI7="",NA(),DI7)</f>
        <v>34.770000000000003</v>
      </c>
      <c r="DJ6" s="84">
        <f t="shared" si="10"/>
        <v>37.270000000000003</v>
      </c>
      <c r="DK6" s="84">
        <f t="shared" si="10"/>
        <v>40.06</v>
      </c>
      <c r="DL6" s="84">
        <f t="shared" si="10"/>
        <v>42.71</v>
      </c>
      <c r="DM6" s="84">
        <f t="shared" si="10"/>
        <v>45.48</v>
      </c>
      <c r="DN6" s="84">
        <f t="shared" si="10"/>
        <v>28.59</v>
      </c>
      <c r="DO6" s="84">
        <f t="shared" si="10"/>
        <v>26.56</v>
      </c>
      <c r="DP6" s="84">
        <f t="shared" si="10"/>
        <v>27.82</v>
      </c>
      <c r="DQ6" s="84">
        <f t="shared" si="10"/>
        <v>29.24</v>
      </c>
      <c r="DR6" s="84">
        <f t="shared" si="10"/>
        <v>31.73</v>
      </c>
      <c r="DS6" s="76" t="str">
        <f>IF(DS7="","",IF(DS7="-","【-】","【"&amp;SUBSTITUTE(TEXT(DS7,"#,##0.00"),"-","△")&amp;"】"))</f>
        <v>【25.87】</v>
      </c>
      <c r="DT6" s="76">
        <f t="shared" ref="DT6:EC6" si="11">IF(DT7="",NA(),DT7)</f>
        <v>0</v>
      </c>
      <c r="DU6" s="76">
        <f t="shared" si="11"/>
        <v>0</v>
      </c>
      <c r="DV6" s="76">
        <f t="shared" si="11"/>
        <v>0</v>
      </c>
      <c r="DW6" s="76">
        <f t="shared" si="11"/>
        <v>0</v>
      </c>
      <c r="DX6" s="76">
        <f t="shared" si="11"/>
        <v>0</v>
      </c>
      <c r="DY6" s="76">
        <f t="shared" si="11"/>
        <v>0</v>
      </c>
      <c r="DZ6" s="76">
        <f t="shared" si="11"/>
        <v>0</v>
      </c>
      <c r="EA6" s="76">
        <f t="shared" si="11"/>
        <v>0</v>
      </c>
      <c r="EB6" s="76">
        <f t="shared" si="11"/>
        <v>0</v>
      </c>
      <c r="EC6" s="76">
        <f t="shared" si="11"/>
        <v>0</v>
      </c>
      <c r="ED6" s="76" t="str">
        <f>IF(ED7="","",IF(ED7="-","【-】","【"&amp;SUBSTITUTE(TEXT(ED7,"#,##0.00"),"-","△")&amp;"】"))</f>
        <v>【0.01】</v>
      </c>
      <c r="EE6" s="76">
        <f t="shared" ref="EE6:EN6" si="12">IF(EE7="",NA(),EE7)</f>
        <v>0</v>
      </c>
      <c r="EF6" s="76">
        <f t="shared" si="12"/>
        <v>0</v>
      </c>
      <c r="EG6" s="76">
        <f t="shared" si="12"/>
        <v>0</v>
      </c>
      <c r="EH6" s="76">
        <f t="shared" si="12"/>
        <v>0</v>
      </c>
      <c r="EI6" s="76">
        <f t="shared" si="12"/>
        <v>0</v>
      </c>
      <c r="EJ6" s="84">
        <f t="shared" si="12"/>
        <v>0.15</v>
      </c>
      <c r="EK6" s="84">
        <f t="shared" si="12"/>
        <v>6.e-002</v>
      </c>
      <c r="EL6" s="84">
        <f t="shared" si="12"/>
        <v>4.e-002</v>
      </c>
      <c r="EM6" s="84">
        <f t="shared" si="12"/>
        <v>6.e-002</v>
      </c>
      <c r="EN6" s="84">
        <f t="shared" si="12"/>
        <v>0.27</v>
      </c>
      <c r="EO6" s="76" t="str">
        <f>IF(EO7="","",IF(EO7="-","【-】","【"&amp;SUBSTITUTE(TEXT(EO7,"#,##0.00"),"-","△")&amp;"】"))</f>
        <v>【0.15】</v>
      </c>
    </row>
    <row r="7" spans="1:148" s="61" customFormat="1">
      <c r="A7" s="62"/>
      <c r="B7" s="68">
        <v>2021</v>
      </c>
      <c r="C7" s="68">
        <v>152251</v>
      </c>
      <c r="D7" s="68">
        <v>46</v>
      </c>
      <c r="E7" s="68">
        <v>17</v>
      </c>
      <c r="F7" s="68">
        <v>4</v>
      </c>
      <c r="G7" s="68">
        <v>0</v>
      </c>
      <c r="H7" s="68" t="s">
        <v>96</v>
      </c>
      <c r="I7" s="68" t="s">
        <v>97</v>
      </c>
      <c r="J7" s="68" t="s">
        <v>98</v>
      </c>
      <c r="K7" s="68" t="s">
        <v>13</v>
      </c>
      <c r="L7" s="68" t="s">
        <v>99</v>
      </c>
      <c r="M7" s="68" t="s">
        <v>100</v>
      </c>
      <c r="N7" s="77" t="s">
        <v>101</v>
      </c>
      <c r="O7" s="77">
        <v>80.540000000000006</v>
      </c>
      <c r="P7" s="77">
        <v>21.75</v>
      </c>
      <c r="Q7" s="77">
        <v>75.760000000000005</v>
      </c>
      <c r="R7" s="77">
        <v>4114</v>
      </c>
      <c r="S7" s="77">
        <v>34363</v>
      </c>
      <c r="T7" s="77">
        <v>946.76</v>
      </c>
      <c r="U7" s="77">
        <v>36.299999999999997</v>
      </c>
      <c r="V7" s="77">
        <v>7422</v>
      </c>
      <c r="W7" s="77">
        <v>4.53</v>
      </c>
      <c r="X7" s="77">
        <v>1638.41</v>
      </c>
      <c r="Y7" s="77">
        <v>97.84</v>
      </c>
      <c r="Z7" s="77">
        <v>100.12</v>
      </c>
      <c r="AA7" s="77">
        <v>102.82</v>
      </c>
      <c r="AB7" s="77">
        <v>105.08</v>
      </c>
      <c r="AC7" s="77">
        <v>99</v>
      </c>
      <c r="AD7" s="77">
        <v>103.61</v>
      </c>
      <c r="AE7" s="77">
        <v>102.95</v>
      </c>
      <c r="AF7" s="77">
        <v>103.34</v>
      </c>
      <c r="AG7" s="77">
        <v>102.7</v>
      </c>
      <c r="AH7" s="77">
        <v>104.11</v>
      </c>
      <c r="AI7" s="77">
        <v>105.35</v>
      </c>
      <c r="AJ7" s="77">
        <v>0</v>
      </c>
      <c r="AK7" s="77">
        <v>0</v>
      </c>
      <c r="AL7" s="77">
        <v>0</v>
      </c>
      <c r="AM7" s="77">
        <v>0</v>
      </c>
      <c r="AN7" s="77">
        <v>0</v>
      </c>
      <c r="AO7" s="77">
        <v>80.63</v>
      </c>
      <c r="AP7" s="77">
        <v>27.02</v>
      </c>
      <c r="AQ7" s="77">
        <v>29.74</v>
      </c>
      <c r="AR7" s="77">
        <v>48.2</v>
      </c>
      <c r="AS7" s="77">
        <v>46.91</v>
      </c>
      <c r="AT7" s="77">
        <v>63.89</v>
      </c>
      <c r="AU7" s="77">
        <v>18.68</v>
      </c>
      <c r="AV7" s="77">
        <v>20.48</v>
      </c>
      <c r="AW7" s="77">
        <v>34.79</v>
      </c>
      <c r="AX7" s="77">
        <v>49.63</v>
      </c>
      <c r="AY7" s="77">
        <v>51.51</v>
      </c>
      <c r="AZ7" s="77">
        <v>70.92</v>
      </c>
      <c r="BA7" s="77">
        <v>60.67</v>
      </c>
      <c r="BB7" s="77">
        <v>53.44</v>
      </c>
      <c r="BC7" s="77">
        <v>46.85</v>
      </c>
      <c r="BD7" s="77">
        <v>44.35</v>
      </c>
      <c r="BE7" s="77">
        <v>44.07</v>
      </c>
      <c r="BF7" s="77">
        <v>504.03</v>
      </c>
      <c r="BG7" s="77">
        <v>425.07</v>
      </c>
      <c r="BH7" s="77">
        <v>392.02</v>
      </c>
      <c r="BI7" s="77">
        <v>337.37</v>
      </c>
      <c r="BJ7" s="77">
        <v>307.39</v>
      </c>
      <c r="BK7" s="77">
        <v>1144.94</v>
      </c>
      <c r="BL7" s="77">
        <v>1252.71</v>
      </c>
      <c r="BM7" s="77">
        <v>1267.3900000000001</v>
      </c>
      <c r="BN7" s="77">
        <v>1268.6300000000001</v>
      </c>
      <c r="BO7" s="77">
        <v>1283.69</v>
      </c>
      <c r="BP7" s="77">
        <v>1201.79</v>
      </c>
      <c r="BQ7" s="77">
        <v>91.62</v>
      </c>
      <c r="BR7" s="77">
        <v>100.23</v>
      </c>
      <c r="BS7" s="77">
        <v>112.2</v>
      </c>
      <c r="BT7" s="77">
        <v>114.94</v>
      </c>
      <c r="BU7" s="77">
        <v>94.26</v>
      </c>
      <c r="BV7" s="77">
        <v>88.16</v>
      </c>
      <c r="BW7" s="77">
        <v>87.03</v>
      </c>
      <c r="BX7" s="77">
        <v>84.3</v>
      </c>
      <c r="BY7" s="77">
        <v>82.88</v>
      </c>
      <c r="BZ7" s="77">
        <v>82.53</v>
      </c>
      <c r="CA7" s="77">
        <v>75.31</v>
      </c>
      <c r="CB7" s="77">
        <v>214.31</v>
      </c>
      <c r="CC7" s="77">
        <v>195.82</v>
      </c>
      <c r="CD7" s="77">
        <v>175.25</v>
      </c>
      <c r="CE7" s="77">
        <v>163.01</v>
      </c>
      <c r="CF7" s="77">
        <v>209.11</v>
      </c>
      <c r="CG7" s="77">
        <v>173.89</v>
      </c>
      <c r="CH7" s="77">
        <v>177.02</v>
      </c>
      <c r="CI7" s="77">
        <v>185.47</v>
      </c>
      <c r="CJ7" s="77">
        <v>187.76</v>
      </c>
      <c r="CK7" s="77">
        <v>190.48</v>
      </c>
      <c r="CL7" s="77">
        <v>216.39</v>
      </c>
      <c r="CM7" s="77">
        <v>34.270000000000003</v>
      </c>
      <c r="CN7" s="77">
        <v>32.36</v>
      </c>
      <c r="CO7" s="77">
        <v>30.41</v>
      </c>
      <c r="CP7" s="77">
        <v>37.74</v>
      </c>
      <c r="CQ7" s="77">
        <v>37.200000000000003</v>
      </c>
      <c r="CR7" s="77">
        <v>42.38</v>
      </c>
      <c r="CS7" s="77">
        <v>46.17</v>
      </c>
      <c r="CT7" s="77">
        <v>45.68</v>
      </c>
      <c r="CU7" s="77">
        <v>45.87</v>
      </c>
      <c r="CV7" s="77">
        <v>44.24</v>
      </c>
      <c r="CW7" s="77">
        <v>42.57</v>
      </c>
      <c r="CX7" s="77">
        <v>95.09</v>
      </c>
      <c r="CY7" s="77">
        <v>95.6</v>
      </c>
      <c r="CZ7" s="77">
        <v>95.69</v>
      </c>
      <c r="DA7" s="77">
        <v>96.05</v>
      </c>
      <c r="DB7" s="77">
        <v>96.32</v>
      </c>
      <c r="DC7" s="77">
        <v>87.01</v>
      </c>
      <c r="DD7" s="77">
        <v>87.84</v>
      </c>
      <c r="DE7" s="77">
        <v>87.96</v>
      </c>
      <c r="DF7" s="77">
        <v>87.65</v>
      </c>
      <c r="DG7" s="77">
        <v>88.15</v>
      </c>
      <c r="DH7" s="77">
        <v>85.24</v>
      </c>
      <c r="DI7" s="77">
        <v>34.770000000000003</v>
      </c>
      <c r="DJ7" s="77">
        <v>37.270000000000003</v>
      </c>
      <c r="DK7" s="77">
        <v>40.06</v>
      </c>
      <c r="DL7" s="77">
        <v>42.71</v>
      </c>
      <c r="DM7" s="77">
        <v>45.48</v>
      </c>
      <c r="DN7" s="77">
        <v>28.59</v>
      </c>
      <c r="DO7" s="77">
        <v>26.56</v>
      </c>
      <c r="DP7" s="77">
        <v>27.82</v>
      </c>
      <c r="DQ7" s="77">
        <v>29.24</v>
      </c>
      <c r="DR7" s="77">
        <v>31.73</v>
      </c>
      <c r="DS7" s="77">
        <v>25.87</v>
      </c>
      <c r="DT7" s="77">
        <v>0</v>
      </c>
      <c r="DU7" s="77">
        <v>0</v>
      </c>
      <c r="DV7" s="77">
        <v>0</v>
      </c>
      <c r="DW7" s="77">
        <v>0</v>
      </c>
      <c r="DX7" s="77">
        <v>0</v>
      </c>
      <c r="DY7" s="77">
        <v>0</v>
      </c>
      <c r="DZ7" s="77">
        <v>0</v>
      </c>
      <c r="EA7" s="77">
        <v>0</v>
      </c>
      <c r="EB7" s="77">
        <v>0</v>
      </c>
      <c r="EC7" s="77">
        <v>0</v>
      </c>
      <c r="ED7" s="77">
        <v>1.e-002</v>
      </c>
      <c r="EE7" s="77">
        <v>0</v>
      </c>
      <c r="EF7" s="77">
        <v>0</v>
      </c>
      <c r="EG7" s="77">
        <v>0</v>
      </c>
      <c r="EH7" s="77">
        <v>0</v>
      </c>
      <c r="EI7" s="77">
        <v>0</v>
      </c>
      <c r="EJ7" s="77">
        <v>0.15</v>
      </c>
      <c r="EK7" s="77">
        <v>6.e-002</v>
      </c>
      <c r="EL7" s="77">
        <v>4.e-002</v>
      </c>
      <c r="EM7" s="77">
        <v>6.e-002</v>
      </c>
      <c r="EN7" s="77">
        <v>0.27</v>
      </c>
      <c r="EO7" s="77">
        <v>0.15</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佐藤　豊</cp:lastModifiedBy>
  <cp:lastPrinted>2023-01-23T02:41:59Z</cp:lastPrinted>
  <dcterms:created xsi:type="dcterms:W3CDTF">2022-12-01T01:27:25Z</dcterms:created>
  <dcterms:modified xsi:type="dcterms:W3CDTF">2023-03-16T10:40:28Z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2023-03-16T10:40:28Z</vt:filetime>
  </property>
</Properties>
</file>