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ah9x3wzR3QyIfxg2dw4iWjuGLGfZv24bAa0IyzoOtkYek1Ax18q0ZeiVcfXgVR8xO4FdaqpdbfUgOETA0cbSg==" workbookSaltValue="gaNSMcKlfoNSzCLYCoYY1w==" workbookSpinCount="100000"/>
  <bookViews>
    <workbookView xWindow="0" yWindow="0" windowWidth="24600" windowHeight="1108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<sst xmlns="http://schemas.openxmlformats.org/spreadsheetml/2006/main" xmlns:r="http://schemas.openxmlformats.org/officeDocument/2006/relationships" count="115" uniqueCount="115">
  <si>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</si>
  <si>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</si>
  <si>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</si>
  <si>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</si>
  <si>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</si>
  <si>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</si>
  <si>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</si>
  <si>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</si>
  <si>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</si>
  <si>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</si>
  <si>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</si>
  <si>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</si>
  <si>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</si>
  <si>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</si>
  <si>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</si>
  <si>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</si>
  <si>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</si>
  <si>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</si>
  <si>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</si>
  <si>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</si>
  <si>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</si>
  <si>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</si>
  <si>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</si>
  <si>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</si>
  <si>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</si>
  <si>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</si>
  <si>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</si>
  <si>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</si>
  <si>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</si>
  <si>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</si>
  <si>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</si>
  <si>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</si>
  <si>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</si>
  <si>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</si>
  <si>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</si>
  <si>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</si>
  <si>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</si>
  <si>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</si>
  <si>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</si>
  <si>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</si>
  <si>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</si>
  <si>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</si>
  <si>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</si>
  <si>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</si>
  <si>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</si>
  <si>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</si>
  <si>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</si>
  <si>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</si>
  <si>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</si>
  <si>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</si>
  <si>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</si>
  <si>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</si>
  <si>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</si>
  <si>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</si>
  <si>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</si>
  <si>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</si>
  <si>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</si>
  <si>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</si>
  <si>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</si>
  <si>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</si>
  <si>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</si>
  <si>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</si>
  <si>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</si>
  <si>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</si>
  <si>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</si>
  <si>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</si>
  <si>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</si>
  <si>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</si>
  <si>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</si>
  <si>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</si>
  <si>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</si>
  <si>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</si>
  <si>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</si>
  <si>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</si>
  <si>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</si>
  <si>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</si>
  <si>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</si>
  <si>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</si>
  <si>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</si>
  <si>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</si>
  <si>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</si>
  <si>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</si>
  <si>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</si>
  <si>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</si>
  <si>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</si>
  <si>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</si>
  <si>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</si>
  <si>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</si>
  <si>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</si>
  <si>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</si>
  <si>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</si>
  <si>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</si>
  <si>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</si>
  <si>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</si>
  <si>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</si>
  <si>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新潟県　魚沼市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</si>
  <si>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</si>
  <si>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</si>
  <si>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</si>
  <si>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</si>
  <si>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</si>
  <si>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</si>
  <si>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</si>
  <si>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</si>
  <si>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</si>
  <si>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</si>
  <si>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</si>
  <si>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</si>
  <si>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</si>
  <si>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</si>
  <si>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</si>
  <si>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</si>
  <si>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・集落が散在し、小規模な処理区設定となっており、施設（設備）が多数存在している。
・有形固定資産減価償却率は、整備が完了し、区域拡張に係る大きな投資はないため、償却が進んでいくことによる逓増傾向にある。
・管渠は、老朽化による更新の時期となっていないが、中越大震災や豪雪地の特性による損傷が一部で見られ、引き続き箇所の特定とその対応が必要となっている。
・管渠改善率は、施設の統廃合による接続管の布設以外では更新等行っていないことが反映している。</t>
  </si>
  <si>
    <t>・整備は完了しており、事業は施設設備の維持管理が主な業務となっている。
・事業に要する費用は、使用料収入や一般会計からの繰入金（企業債償還の交付税措置等）等で賄われており、概ね健全な経営状況といえる。水洗化率が100％に近く新たな接続が見込めないため、今後は人口減少や節水志向等の影響を直に受け、使用料収入の減少が見込まれる。
・山間地という地域性から処理施設が多数存在しているが使用料単価は高い水準にあるため、今後は単なる施設更新ではなく公共への接続も含め、統廃合やダウンサイジングを加速させる方向である。
・平成28年度に策定した「魚沼市下水道事業経営戦略」の進捗管理や計画見直しを行いながら、経営の質と効率化を高め、市民サービスの安定的な継続が図られるよう運営するものとする。</t>
  </si>
  <si>
    <t>・経常収支比率は、令和2年度に収益認識に関する会計基準の変更により、令和2年度に限り料金収入や給水量が例年と比べ1ヶ月分多く計上されている。なお、12ヶ月の経常収益に換算すると98.79％となるが、今年度は更に減少しており、年々減少する傾向にある。
・流動比率は、平成26年度の会計制度改正により流動負債に企業債償還費を計上することとなったため、多くなっているが、交付税措置される企業債が含まれることや、企業債残高が年々減少していることから、直ちに健全性が損なわれているとはいえない。
・企業債残高対事業規模比率は、過去の整備に係る企業債残高が大きいため、単年度収益に対する企業債残高が大きくなっているが、類似団体との比較では企業債残高が低いことを示している。
・経費回収率は、経費が使用料を上回っており、処理費用を回収できていないが、概ね95％程度を維持しており、類似団体との比較でも高い状況である。
・汚水処理原価は、整備が完了し接続率も高率となっており、引き続き類似団体平均を下回っているが、本年度は世界的な燃料費高騰の影響を受け、動力費が増大し汚水処理原価を引き上げた。また、今後、一般会計負担金の減少に伴い、処理原価の上昇も見込まれる。
・施設利用率は、施設の統廃合等により計画処理能力が減少する一方、処理水量は人口減少等による影響があるものの、減少幅は小さいため、利用率が比較的高い水準となっている。</t>
    <rPh sb="99" eb="102">
      <t>コンネンド</t>
    </rPh>
    <rPh sb="103" eb="104">
      <t>サラ</t>
    </rPh>
    <rPh sb="105" eb="107">
      <t>ゲンショウ</t>
    </rPh>
    <rPh sb="112" eb="116">
      <t>ネンネンゲンショウ</t>
    </rPh>
    <rPh sb="118" eb="120">
      <t>ケイコウ</t>
    </rPh>
    <rPh sb="430" eb="431">
      <t>ヒ</t>
    </rPh>
    <rPh sb="432" eb="433">
      <t>ツヅ</t>
    </rPh>
    <rPh sb="449" eb="452">
      <t>ホンネンド</t>
    </rPh>
    <rPh sb="453" eb="456">
      <t>セカイテキ</t>
    </rPh>
    <rPh sb="457" eb="460">
      <t>ネンリョウヒ</t>
    </rPh>
    <rPh sb="460" eb="462">
      <t>コウトウ</t>
    </rPh>
    <rPh sb="463" eb="465">
      <t>エイキョウ</t>
    </rPh>
    <rPh sb="466" eb="467">
      <t>ウ</t>
    </rPh>
    <rPh sb="469" eb="472">
      <t>ドウリョクヒ</t>
    </rPh>
    <rPh sb="473" eb="475">
      <t>ゾウダイ</t>
    </rPh>
    <rPh sb="476" eb="482">
      <t>オスイショリゲンカ</t>
    </rPh>
    <rPh sb="483" eb="484">
      <t>ヒ</t>
    </rPh>
    <rPh sb="485" eb="486">
      <t>ア</t>
    </rPh>
    <rPh sb="492" eb="494">
      <t>コンゴ</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</si>
</sst>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0.44</c:v>
                </c:pt>
                <c:pt idx="1">
                  <c:v>4.e-002</c:v>
                </c:pt>
                <c:pt idx="2">
                  <c:v>2.e-002</c:v>
                </c:pt>
                <c:pt idx="3">
                  <c:v>2.e-002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68.39</c:v>
                </c:pt>
                <c:pt idx="1">
                  <c:v>66.010000000000005</c:v>
                </c:pt>
                <c:pt idx="2">
                  <c:v>65.02</c:v>
                </c:pt>
                <c:pt idx="3">
                  <c:v>70.53</c:v>
                </c:pt>
                <c:pt idx="4">
                  <c:v>70.11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56.01</c:v>
                </c:pt>
                <c:pt idx="1">
                  <c:v>56.72</c:v>
                </c:pt>
                <c:pt idx="2">
                  <c:v>54.06</c:v>
                </c:pt>
                <c:pt idx="3">
                  <c:v>55.26</c:v>
                </c:pt>
                <c:pt idx="4">
                  <c:v>54.54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97.76</c:v>
                </c:pt>
                <c:pt idx="1">
                  <c:v>97.89</c:v>
                </c:pt>
                <c:pt idx="2">
                  <c:v>97.93</c:v>
                </c:pt>
                <c:pt idx="3">
                  <c:v>98.1</c:v>
                </c:pt>
                <c:pt idx="4">
                  <c:v>98.15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89.77</c:v>
                </c:pt>
                <c:pt idx="1">
                  <c:v>90.04</c:v>
                </c:pt>
                <c:pt idx="2">
                  <c:v>90.11</c:v>
                </c:pt>
                <c:pt idx="3">
                  <c:v>90.52</c:v>
                </c:pt>
                <c:pt idx="4">
                  <c:v>90.3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100.01</c:v>
                </c:pt>
                <c:pt idx="1">
                  <c:v>100.25</c:v>
                </c:pt>
                <c:pt idx="2">
                  <c:v>99.04</c:v>
                </c:pt>
                <c:pt idx="3">
                  <c:v>100.81</c:v>
                </c:pt>
                <c:pt idx="4">
                  <c:v>97.67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100.99</c:v>
                </c:pt>
                <c:pt idx="1">
                  <c:v>101.27</c:v>
                </c:pt>
                <c:pt idx="2">
                  <c:v>101.91</c:v>
                </c:pt>
                <c:pt idx="3">
                  <c:v>103.09</c:v>
                </c:pt>
                <c:pt idx="4">
                  <c:v>102.11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38.03</c:v>
                </c:pt>
                <c:pt idx="1">
                  <c:v>40.22</c:v>
                </c:pt>
                <c:pt idx="2">
                  <c:v>42.49</c:v>
                </c:pt>
                <c:pt idx="3">
                  <c:v>44.75</c:v>
                </c:pt>
                <c:pt idx="4">
                  <c:v>47.05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22.69</c:v>
                </c:pt>
                <c:pt idx="1">
                  <c:v>24.32</c:v>
                </c:pt>
                <c:pt idx="2">
                  <c:v>28.19</c:v>
                </c:pt>
                <c:pt idx="3">
                  <c:v>24.8</c:v>
                </c:pt>
                <c:pt idx="4">
                  <c:v>28.12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149.02000000000001</c:v>
                </c:pt>
                <c:pt idx="1">
                  <c:v>137.09</c:v>
                </c:pt>
                <c:pt idx="2">
                  <c:v>127.98</c:v>
                </c:pt>
                <c:pt idx="3">
                  <c:v>101.24</c:v>
                </c:pt>
                <c:pt idx="4">
                  <c:v>124.9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91.25</c:v>
                </c:pt>
                <c:pt idx="1">
                  <c:v>100.02</c:v>
                </c:pt>
                <c:pt idx="2">
                  <c:v>105.51</c:v>
                </c:pt>
                <c:pt idx="3">
                  <c:v>109.72</c:v>
                </c:pt>
                <c:pt idx="4">
                  <c:v>114.8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38.119999999999997</c:v>
                </c:pt>
                <c:pt idx="1">
                  <c:v>43.5</c:v>
                </c:pt>
                <c:pt idx="2">
                  <c:v>44.14</c:v>
                </c:pt>
                <c:pt idx="3">
                  <c:v>37.24</c:v>
                </c:pt>
                <c:pt idx="4">
                  <c:v>33.58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420.58</c:v>
                </c:pt>
                <c:pt idx="1">
                  <c:v>385.24</c:v>
                </c:pt>
                <c:pt idx="2">
                  <c:v>366.54</c:v>
                </c:pt>
                <c:pt idx="3">
                  <c:v>318.14999999999998</c:v>
                </c:pt>
                <c:pt idx="4">
                  <c:v>289.58999999999997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684.74</c:v>
                </c:pt>
                <c:pt idx="1">
                  <c:v>654.91999999999996</c:v>
                </c:pt>
                <c:pt idx="2">
                  <c:v>654.71</c:v>
                </c:pt>
                <c:pt idx="3">
                  <c:v>783.8</c:v>
                </c:pt>
                <c:pt idx="4">
                  <c:v>778.81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96.73</c:v>
                </c:pt>
                <c:pt idx="1">
                  <c:v>95.33</c:v>
                </c:pt>
                <c:pt idx="2">
                  <c:v>94.35</c:v>
                </c:pt>
                <c:pt idx="3">
                  <c:v>93.66</c:v>
                </c:pt>
                <c:pt idx="4">
                  <c:v>89.59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65.33</c:v>
                </c:pt>
                <c:pt idx="1">
                  <c:v>65.39</c:v>
                </c:pt>
                <c:pt idx="2">
                  <c:v>65.37</c:v>
                </c:pt>
                <c:pt idx="3">
                  <c:v>68.11</c:v>
                </c:pt>
                <c:pt idx="4">
                  <c:v>67.23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203.48</c:v>
                </c:pt>
                <c:pt idx="1">
                  <c:v>206.29</c:v>
                </c:pt>
                <c:pt idx="2">
                  <c:v>209.39</c:v>
                </c:pt>
                <c:pt idx="3">
                  <c:v>198.23</c:v>
                </c:pt>
                <c:pt idx="4">
                  <c:v>221.11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227.43</c:v>
                </c:pt>
                <c:pt idx="1">
                  <c:v>230.88</c:v>
                </c:pt>
                <c:pt idx="2">
                  <c:v>228.99</c:v>
                </c:pt>
                <c:pt idx="3">
                  <c:v>222.41</c:v>
                </c:pt>
                <c:pt idx="4">
                  <c:v>228.21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P13" zoomScale="85" zoomScaleNormal="85"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魚沼市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34363</v>
      </c>
      <c r="AM8" s="21"/>
      <c r="AN8" s="21"/>
      <c r="AO8" s="21"/>
      <c r="AP8" s="21"/>
      <c r="AQ8" s="21"/>
      <c r="AR8" s="21"/>
      <c r="AS8" s="21"/>
      <c r="AT8" s="7">
        <f>データ!T6</f>
        <v>946.76</v>
      </c>
      <c r="AU8" s="7"/>
      <c r="AV8" s="7"/>
      <c r="AW8" s="7"/>
      <c r="AX8" s="7"/>
      <c r="AY8" s="7"/>
      <c r="AZ8" s="7"/>
      <c r="BA8" s="7"/>
      <c r="BB8" s="7">
        <f>データ!U6</f>
        <v>36.299999999999997</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86.11</v>
      </c>
      <c r="J10" s="7"/>
      <c r="K10" s="7"/>
      <c r="L10" s="7"/>
      <c r="M10" s="7"/>
      <c r="N10" s="7"/>
      <c r="O10" s="7"/>
      <c r="P10" s="7">
        <f>データ!P6</f>
        <v>17.45</v>
      </c>
      <c r="Q10" s="7"/>
      <c r="R10" s="7"/>
      <c r="S10" s="7"/>
      <c r="T10" s="7"/>
      <c r="U10" s="7"/>
      <c r="V10" s="7"/>
      <c r="W10" s="7">
        <f>データ!Q6</f>
        <v>67.03</v>
      </c>
      <c r="X10" s="7"/>
      <c r="Y10" s="7"/>
      <c r="Z10" s="7"/>
      <c r="AA10" s="7"/>
      <c r="AB10" s="7"/>
      <c r="AC10" s="7"/>
      <c r="AD10" s="21">
        <f>データ!R6</f>
        <v>4114</v>
      </c>
      <c r="AE10" s="21"/>
      <c r="AF10" s="21"/>
      <c r="AG10" s="21"/>
      <c r="AH10" s="21"/>
      <c r="AI10" s="21"/>
      <c r="AJ10" s="21"/>
      <c r="AK10" s="2"/>
      <c r="AL10" s="21">
        <f>データ!V6</f>
        <v>5956</v>
      </c>
      <c r="AM10" s="21"/>
      <c r="AN10" s="21"/>
      <c r="AO10" s="21"/>
      <c r="AP10" s="21"/>
      <c r="AQ10" s="21"/>
      <c r="AR10" s="21"/>
      <c r="AS10" s="21"/>
      <c r="AT10" s="7">
        <f>データ!W6</f>
        <v>4.29</v>
      </c>
      <c r="AU10" s="7"/>
      <c r="AV10" s="7"/>
      <c r="AW10" s="7"/>
      <c r="AX10" s="7"/>
      <c r="AY10" s="7"/>
      <c r="AZ10" s="7"/>
      <c r="BA10" s="7"/>
      <c r="BB10" s="7">
        <f>データ!X6</f>
        <v>1388.34</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ntWkJd1mpBwHWX6Vg2ThUxdNohZZvgLyMWOA9nEgrg1iHRz3aYbSXmRfRzJcHhzT3h9GLTaUE20MCUYm7CYXGw==" saltValue="sGGNv2WMXzuQF7QbtxfZo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152251</v>
      </c>
      <c r="D6" s="61">
        <f t="shared" si="1"/>
        <v>46</v>
      </c>
      <c r="E6" s="61">
        <f t="shared" si="1"/>
        <v>17</v>
      </c>
      <c r="F6" s="61">
        <f t="shared" si="1"/>
        <v>5</v>
      </c>
      <c r="G6" s="61">
        <f t="shared" si="1"/>
        <v>0</v>
      </c>
      <c r="H6" s="61" t="str">
        <f t="shared" si="1"/>
        <v>新潟県　魚沼市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86.11</v>
      </c>
      <c r="P6" s="70">
        <f t="shared" si="1"/>
        <v>17.45</v>
      </c>
      <c r="Q6" s="70">
        <f t="shared" si="1"/>
        <v>67.03</v>
      </c>
      <c r="R6" s="70">
        <f t="shared" si="1"/>
        <v>4114</v>
      </c>
      <c r="S6" s="70">
        <f t="shared" si="1"/>
        <v>34363</v>
      </c>
      <c r="T6" s="70">
        <f t="shared" si="1"/>
        <v>946.76</v>
      </c>
      <c r="U6" s="70">
        <f t="shared" si="1"/>
        <v>36.299999999999997</v>
      </c>
      <c r="V6" s="70">
        <f t="shared" si="1"/>
        <v>5956</v>
      </c>
      <c r="W6" s="70">
        <f t="shared" si="1"/>
        <v>4.29</v>
      </c>
      <c r="X6" s="70">
        <f t="shared" si="1"/>
        <v>1388.34</v>
      </c>
      <c r="Y6" s="78">
        <f t="shared" ref="Y6:AH6" si="2">IF(Y7="",NA(),Y7)</f>
        <v>100.01</v>
      </c>
      <c r="Z6" s="78">
        <f t="shared" si="2"/>
        <v>100.25</v>
      </c>
      <c r="AA6" s="78">
        <f t="shared" si="2"/>
        <v>99.04</v>
      </c>
      <c r="AB6" s="78">
        <f t="shared" si="2"/>
        <v>100.81</v>
      </c>
      <c r="AC6" s="78">
        <f t="shared" si="2"/>
        <v>97.67</v>
      </c>
      <c r="AD6" s="78">
        <f t="shared" si="2"/>
        <v>100.99</v>
      </c>
      <c r="AE6" s="78">
        <f t="shared" si="2"/>
        <v>101.27</v>
      </c>
      <c r="AF6" s="78">
        <f t="shared" si="2"/>
        <v>101.91</v>
      </c>
      <c r="AG6" s="78">
        <f t="shared" si="2"/>
        <v>103.09</v>
      </c>
      <c r="AH6" s="78">
        <f t="shared" si="2"/>
        <v>102.11</v>
      </c>
      <c r="AI6" s="70" t="str">
        <f>IF(AI7="","",IF(AI7="-","【-】","【"&amp;SUBSTITUTE(TEXT(AI7,"#,##0.00"),"-","△")&amp;"】"))</f>
        <v>【104.16】</v>
      </c>
      <c r="AJ6" s="70">
        <f t="shared" ref="AJ6:AS6" si="3">IF(AJ7="",NA(),AJ7)</f>
        <v>0</v>
      </c>
      <c r="AK6" s="70">
        <f t="shared" si="3"/>
        <v>0</v>
      </c>
      <c r="AL6" s="70">
        <f t="shared" si="3"/>
        <v>0</v>
      </c>
      <c r="AM6" s="70">
        <f t="shared" si="3"/>
        <v>0</v>
      </c>
      <c r="AN6" s="70">
        <f t="shared" si="3"/>
        <v>0</v>
      </c>
      <c r="AO6" s="78">
        <f t="shared" si="3"/>
        <v>149.02000000000001</v>
      </c>
      <c r="AP6" s="78">
        <f t="shared" si="3"/>
        <v>137.09</v>
      </c>
      <c r="AQ6" s="78">
        <f t="shared" si="3"/>
        <v>127.98</v>
      </c>
      <c r="AR6" s="78">
        <f t="shared" si="3"/>
        <v>101.24</v>
      </c>
      <c r="AS6" s="78">
        <f t="shared" si="3"/>
        <v>124.9</v>
      </c>
      <c r="AT6" s="70" t="str">
        <f>IF(AT7="","",IF(AT7="-","【-】","【"&amp;SUBSTITUTE(TEXT(AT7,"#,##0.00"),"-","△")&amp;"】"))</f>
        <v>【128.23】</v>
      </c>
      <c r="AU6" s="78">
        <f t="shared" ref="AU6:BD6" si="4">IF(AU7="",NA(),AU7)</f>
        <v>91.25</v>
      </c>
      <c r="AV6" s="78">
        <f t="shared" si="4"/>
        <v>100.02</v>
      </c>
      <c r="AW6" s="78">
        <f t="shared" si="4"/>
        <v>105.51</v>
      </c>
      <c r="AX6" s="78">
        <f t="shared" si="4"/>
        <v>109.72</v>
      </c>
      <c r="AY6" s="78">
        <f t="shared" si="4"/>
        <v>114.8</v>
      </c>
      <c r="AZ6" s="78">
        <f t="shared" si="4"/>
        <v>38.119999999999997</v>
      </c>
      <c r="BA6" s="78">
        <f t="shared" si="4"/>
        <v>43.5</v>
      </c>
      <c r="BB6" s="78">
        <f t="shared" si="4"/>
        <v>44.14</v>
      </c>
      <c r="BC6" s="78">
        <f t="shared" si="4"/>
        <v>37.24</v>
      </c>
      <c r="BD6" s="78">
        <f t="shared" si="4"/>
        <v>33.58</v>
      </c>
      <c r="BE6" s="70" t="str">
        <f>IF(BE7="","",IF(BE7="-","【-】","【"&amp;SUBSTITUTE(TEXT(BE7,"#,##0.00"),"-","△")&amp;"】"))</f>
        <v>【34.77】</v>
      </c>
      <c r="BF6" s="78">
        <f t="shared" ref="BF6:BO6" si="5">IF(BF7="",NA(),BF7)</f>
        <v>420.58</v>
      </c>
      <c r="BG6" s="78">
        <f t="shared" si="5"/>
        <v>385.24</v>
      </c>
      <c r="BH6" s="78">
        <f t="shared" si="5"/>
        <v>366.54</v>
      </c>
      <c r="BI6" s="78">
        <f t="shared" si="5"/>
        <v>318.14999999999998</v>
      </c>
      <c r="BJ6" s="78">
        <f t="shared" si="5"/>
        <v>289.58999999999997</v>
      </c>
      <c r="BK6" s="78">
        <f t="shared" si="5"/>
        <v>684.74</v>
      </c>
      <c r="BL6" s="78">
        <f t="shared" si="5"/>
        <v>654.91999999999996</v>
      </c>
      <c r="BM6" s="78">
        <f t="shared" si="5"/>
        <v>654.71</v>
      </c>
      <c r="BN6" s="78">
        <f t="shared" si="5"/>
        <v>783.8</v>
      </c>
      <c r="BO6" s="78">
        <f t="shared" si="5"/>
        <v>778.81</v>
      </c>
      <c r="BP6" s="70" t="str">
        <f>IF(BP7="","",IF(BP7="-","【-】","【"&amp;SUBSTITUTE(TEXT(BP7,"#,##0.00"),"-","△")&amp;"】"))</f>
        <v>【786.37】</v>
      </c>
      <c r="BQ6" s="78">
        <f t="shared" ref="BQ6:BZ6" si="6">IF(BQ7="",NA(),BQ7)</f>
        <v>96.73</v>
      </c>
      <c r="BR6" s="78">
        <f t="shared" si="6"/>
        <v>95.33</v>
      </c>
      <c r="BS6" s="78">
        <f t="shared" si="6"/>
        <v>94.35</v>
      </c>
      <c r="BT6" s="78">
        <f t="shared" si="6"/>
        <v>93.66</v>
      </c>
      <c r="BU6" s="78">
        <f t="shared" si="6"/>
        <v>89.59</v>
      </c>
      <c r="BV6" s="78">
        <f t="shared" si="6"/>
        <v>65.33</v>
      </c>
      <c r="BW6" s="78">
        <f t="shared" si="6"/>
        <v>65.39</v>
      </c>
      <c r="BX6" s="78">
        <f t="shared" si="6"/>
        <v>65.37</v>
      </c>
      <c r="BY6" s="78">
        <f t="shared" si="6"/>
        <v>68.11</v>
      </c>
      <c r="BZ6" s="78">
        <f t="shared" si="6"/>
        <v>67.23</v>
      </c>
      <c r="CA6" s="70" t="str">
        <f>IF(CA7="","",IF(CA7="-","【-】","【"&amp;SUBSTITUTE(TEXT(CA7,"#,##0.00"),"-","△")&amp;"】"))</f>
        <v>【60.65】</v>
      </c>
      <c r="CB6" s="78">
        <f t="shared" ref="CB6:CK6" si="7">IF(CB7="",NA(),CB7)</f>
        <v>203.48</v>
      </c>
      <c r="CC6" s="78">
        <f t="shared" si="7"/>
        <v>206.29</v>
      </c>
      <c r="CD6" s="78">
        <f t="shared" si="7"/>
        <v>209.39</v>
      </c>
      <c r="CE6" s="78">
        <f t="shared" si="7"/>
        <v>198.23</v>
      </c>
      <c r="CF6" s="78">
        <f t="shared" si="7"/>
        <v>221.11</v>
      </c>
      <c r="CG6" s="78">
        <f t="shared" si="7"/>
        <v>227.43</v>
      </c>
      <c r="CH6" s="78">
        <f t="shared" si="7"/>
        <v>230.88</v>
      </c>
      <c r="CI6" s="78">
        <f t="shared" si="7"/>
        <v>228.99</v>
      </c>
      <c r="CJ6" s="78">
        <f t="shared" si="7"/>
        <v>222.41</v>
      </c>
      <c r="CK6" s="78">
        <f t="shared" si="7"/>
        <v>228.21</v>
      </c>
      <c r="CL6" s="70" t="str">
        <f>IF(CL7="","",IF(CL7="-","【-】","【"&amp;SUBSTITUTE(TEXT(CL7,"#,##0.00"),"-","△")&amp;"】"))</f>
        <v>【256.97】</v>
      </c>
      <c r="CM6" s="78">
        <f t="shared" ref="CM6:CV6" si="8">IF(CM7="",NA(),CM7)</f>
        <v>68.39</v>
      </c>
      <c r="CN6" s="78">
        <f t="shared" si="8"/>
        <v>66.010000000000005</v>
      </c>
      <c r="CO6" s="78">
        <f t="shared" si="8"/>
        <v>65.02</v>
      </c>
      <c r="CP6" s="78">
        <f t="shared" si="8"/>
        <v>70.53</v>
      </c>
      <c r="CQ6" s="78">
        <f t="shared" si="8"/>
        <v>70.11</v>
      </c>
      <c r="CR6" s="78">
        <f t="shared" si="8"/>
        <v>56.01</v>
      </c>
      <c r="CS6" s="78">
        <f t="shared" si="8"/>
        <v>56.72</v>
      </c>
      <c r="CT6" s="78">
        <f t="shared" si="8"/>
        <v>54.06</v>
      </c>
      <c r="CU6" s="78">
        <f t="shared" si="8"/>
        <v>55.26</v>
      </c>
      <c r="CV6" s="78">
        <f t="shared" si="8"/>
        <v>54.54</v>
      </c>
      <c r="CW6" s="70" t="str">
        <f>IF(CW7="","",IF(CW7="-","【-】","【"&amp;SUBSTITUTE(TEXT(CW7,"#,##0.00"),"-","△")&amp;"】"))</f>
        <v>【61.14】</v>
      </c>
      <c r="CX6" s="78">
        <f t="shared" ref="CX6:DG6" si="9">IF(CX7="",NA(),CX7)</f>
        <v>97.76</v>
      </c>
      <c r="CY6" s="78">
        <f t="shared" si="9"/>
        <v>97.89</v>
      </c>
      <c r="CZ6" s="78">
        <f t="shared" si="9"/>
        <v>97.93</v>
      </c>
      <c r="DA6" s="78">
        <f t="shared" si="9"/>
        <v>98.1</v>
      </c>
      <c r="DB6" s="78">
        <f t="shared" si="9"/>
        <v>98.15</v>
      </c>
      <c r="DC6" s="78">
        <f t="shared" si="9"/>
        <v>89.77</v>
      </c>
      <c r="DD6" s="78">
        <f t="shared" si="9"/>
        <v>90.04</v>
      </c>
      <c r="DE6" s="78">
        <f t="shared" si="9"/>
        <v>90.11</v>
      </c>
      <c r="DF6" s="78">
        <f t="shared" si="9"/>
        <v>90.52</v>
      </c>
      <c r="DG6" s="78">
        <f t="shared" si="9"/>
        <v>90.3</v>
      </c>
      <c r="DH6" s="70" t="str">
        <f>IF(DH7="","",IF(DH7="-","【-】","【"&amp;SUBSTITUTE(TEXT(DH7,"#,##0.00"),"-","△")&amp;"】"))</f>
        <v>【86.91】</v>
      </c>
      <c r="DI6" s="78">
        <f t="shared" ref="DI6:DR6" si="10">IF(DI7="",NA(),DI7)</f>
        <v>38.03</v>
      </c>
      <c r="DJ6" s="78">
        <f t="shared" si="10"/>
        <v>40.22</v>
      </c>
      <c r="DK6" s="78">
        <f t="shared" si="10"/>
        <v>42.49</v>
      </c>
      <c r="DL6" s="78">
        <f t="shared" si="10"/>
        <v>44.75</v>
      </c>
      <c r="DM6" s="78">
        <f t="shared" si="10"/>
        <v>47.05</v>
      </c>
      <c r="DN6" s="78">
        <f t="shared" si="10"/>
        <v>22.69</v>
      </c>
      <c r="DO6" s="78">
        <f t="shared" si="10"/>
        <v>24.32</v>
      </c>
      <c r="DP6" s="78">
        <f t="shared" si="10"/>
        <v>28.19</v>
      </c>
      <c r="DQ6" s="78">
        <f t="shared" si="10"/>
        <v>24.8</v>
      </c>
      <c r="DR6" s="78">
        <f t="shared" si="10"/>
        <v>28.12</v>
      </c>
      <c r="DS6" s="70" t="str">
        <f>IF(DS7="","",IF(DS7="-","【-】","【"&amp;SUBSTITUTE(TEXT(DS7,"#,##0.00"),"-","△")&amp;"】"))</f>
        <v>【24.95】</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0.44</v>
      </c>
      <c r="EK6" s="78">
        <f t="shared" si="12"/>
        <v>4.e-002</v>
      </c>
      <c r="EL6" s="78">
        <f t="shared" si="12"/>
        <v>2.e-002</v>
      </c>
      <c r="EM6" s="78">
        <f t="shared" si="12"/>
        <v>2.e-002</v>
      </c>
      <c r="EN6" s="78">
        <f t="shared" si="12"/>
        <v>1.e-002</v>
      </c>
      <c r="EO6" s="70" t="str">
        <f>IF(EO7="","",IF(EO7="-","【-】","【"&amp;SUBSTITUTE(TEXT(EO7,"#,##0.00"),"-","△")&amp;"】"))</f>
        <v>【0.03】</v>
      </c>
    </row>
    <row r="7" spans="1:148" s="55" customFormat="1">
      <c r="A7" s="56"/>
      <c r="B7" s="62">
        <v>2021</v>
      </c>
      <c r="C7" s="62">
        <v>152251</v>
      </c>
      <c r="D7" s="62">
        <v>46</v>
      </c>
      <c r="E7" s="62">
        <v>17</v>
      </c>
      <c r="F7" s="62">
        <v>5</v>
      </c>
      <c r="G7" s="62">
        <v>0</v>
      </c>
      <c r="H7" s="62" t="s">
        <v>95</v>
      </c>
      <c r="I7" s="62" t="s">
        <v>96</v>
      </c>
      <c r="J7" s="62" t="s">
        <v>97</v>
      </c>
      <c r="K7" s="62" t="s">
        <v>98</v>
      </c>
      <c r="L7" s="62" t="s">
        <v>99</v>
      </c>
      <c r="M7" s="62" t="s">
        <v>100</v>
      </c>
      <c r="N7" s="71" t="s">
        <v>101</v>
      </c>
      <c r="O7" s="71">
        <v>86.11</v>
      </c>
      <c r="P7" s="71">
        <v>17.45</v>
      </c>
      <c r="Q7" s="71">
        <v>67.03</v>
      </c>
      <c r="R7" s="71">
        <v>4114</v>
      </c>
      <c r="S7" s="71">
        <v>34363</v>
      </c>
      <c r="T7" s="71">
        <v>946.76</v>
      </c>
      <c r="U7" s="71">
        <v>36.299999999999997</v>
      </c>
      <c r="V7" s="71">
        <v>5956</v>
      </c>
      <c r="W7" s="71">
        <v>4.29</v>
      </c>
      <c r="X7" s="71">
        <v>1388.34</v>
      </c>
      <c r="Y7" s="71">
        <v>100.01</v>
      </c>
      <c r="Z7" s="71">
        <v>100.25</v>
      </c>
      <c r="AA7" s="71">
        <v>99.04</v>
      </c>
      <c r="AB7" s="71">
        <v>100.81</v>
      </c>
      <c r="AC7" s="71">
        <v>97.67</v>
      </c>
      <c r="AD7" s="71">
        <v>100.99</v>
      </c>
      <c r="AE7" s="71">
        <v>101.27</v>
      </c>
      <c r="AF7" s="71">
        <v>101.91</v>
      </c>
      <c r="AG7" s="71">
        <v>103.09</v>
      </c>
      <c r="AH7" s="71">
        <v>102.11</v>
      </c>
      <c r="AI7" s="71">
        <v>104.16</v>
      </c>
      <c r="AJ7" s="71">
        <v>0</v>
      </c>
      <c r="AK7" s="71">
        <v>0</v>
      </c>
      <c r="AL7" s="71">
        <v>0</v>
      </c>
      <c r="AM7" s="71">
        <v>0</v>
      </c>
      <c r="AN7" s="71">
        <v>0</v>
      </c>
      <c r="AO7" s="71">
        <v>149.02000000000001</v>
      </c>
      <c r="AP7" s="71">
        <v>137.09</v>
      </c>
      <c r="AQ7" s="71">
        <v>127.98</v>
      </c>
      <c r="AR7" s="71">
        <v>101.24</v>
      </c>
      <c r="AS7" s="71">
        <v>124.9</v>
      </c>
      <c r="AT7" s="71">
        <v>128.22999999999999</v>
      </c>
      <c r="AU7" s="71">
        <v>91.25</v>
      </c>
      <c r="AV7" s="71">
        <v>100.02</v>
      </c>
      <c r="AW7" s="71">
        <v>105.51</v>
      </c>
      <c r="AX7" s="71">
        <v>109.72</v>
      </c>
      <c r="AY7" s="71">
        <v>114.8</v>
      </c>
      <c r="AZ7" s="71">
        <v>38.119999999999997</v>
      </c>
      <c r="BA7" s="71">
        <v>43.5</v>
      </c>
      <c r="BB7" s="71">
        <v>44.14</v>
      </c>
      <c r="BC7" s="71">
        <v>37.24</v>
      </c>
      <c r="BD7" s="71">
        <v>33.58</v>
      </c>
      <c r="BE7" s="71">
        <v>34.770000000000003</v>
      </c>
      <c r="BF7" s="71">
        <v>420.58</v>
      </c>
      <c r="BG7" s="71">
        <v>385.24</v>
      </c>
      <c r="BH7" s="71">
        <v>366.54</v>
      </c>
      <c r="BI7" s="71">
        <v>318.14999999999998</v>
      </c>
      <c r="BJ7" s="71">
        <v>289.58999999999997</v>
      </c>
      <c r="BK7" s="71">
        <v>684.74</v>
      </c>
      <c r="BL7" s="71">
        <v>654.91999999999996</v>
      </c>
      <c r="BM7" s="71">
        <v>654.71</v>
      </c>
      <c r="BN7" s="71">
        <v>783.8</v>
      </c>
      <c r="BO7" s="71">
        <v>778.81</v>
      </c>
      <c r="BP7" s="71">
        <v>786.37</v>
      </c>
      <c r="BQ7" s="71">
        <v>96.73</v>
      </c>
      <c r="BR7" s="71">
        <v>95.33</v>
      </c>
      <c r="BS7" s="71">
        <v>94.35</v>
      </c>
      <c r="BT7" s="71">
        <v>93.66</v>
      </c>
      <c r="BU7" s="71">
        <v>89.59</v>
      </c>
      <c r="BV7" s="71">
        <v>65.33</v>
      </c>
      <c r="BW7" s="71">
        <v>65.39</v>
      </c>
      <c r="BX7" s="71">
        <v>65.37</v>
      </c>
      <c r="BY7" s="71">
        <v>68.11</v>
      </c>
      <c r="BZ7" s="71">
        <v>67.23</v>
      </c>
      <c r="CA7" s="71">
        <v>60.65</v>
      </c>
      <c r="CB7" s="71">
        <v>203.48</v>
      </c>
      <c r="CC7" s="71">
        <v>206.29</v>
      </c>
      <c r="CD7" s="71">
        <v>209.39</v>
      </c>
      <c r="CE7" s="71">
        <v>198.23</v>
      </c>
      <c r="CF7" s="71">
        <v>221.11</v>
      </c>
      <c r="CG7" s="71">
        <v>227.43</v>
      </c>
      <c r="CH7" s="71">
        <v>230.88</v>
      </c>
      <c r="CI7" s="71">
        <v>228.99</v>
      </c>
      <c r="CJ7" s="71">
        <v>222.41</v>
      </c>
      <c r="CK7" s="71">
        <v>228.21</v>
      </c>
      <c r="CL7" s="71">
        <v>256.97000000000003</v>
      </c>
      <c r="CM7" s="71">
        <v>68.39</v>
      </c>
      <c r="CN7" s="71">
        <v>66.010000000000005</v>
      </c>
      <c r="CO7" s="71">
        <v>65.02</v>
      </c>
      <c r="CP7" s="71">
        <v>70.53</v>
      </c>
      <c r="CQ7" s="71">
        <v>70.11</v>
      </c>
      <c r="CR7" s="71">
        <v>56.01</v>
      </c>
      <c r="CS7" s="71">
        <v>56.72</v>
      </c>
      <c r="CT7" s="71">
        <v>54.06</v>
      </c>
      <c r="CU7" s="71">
        <v>55.26</v>
      </c>
      <c r="CV7" s="71">
        <v>54.54</v>
      </c>
      <c r="CW7" s="71">
        <v>61.14</v>
      </c>
      <c r="CX7" s="71">
        <v>97.76</v>
      </c>
      <c r="CY7" s="71">
        <v>97.89</v>
      </c>
      <c r="CZ7" s="71">
        <v>97.93</v>
      </c>
      <c r="DA7" s="71">
        <v>98.1</v>
      </c>
      <c r="DB7" s="71">
        <v>98.15</v>
      </c>
      <c r="DC7" s="71">
        <v>89.77</v>
      </c>
      <c r="DD7" s="71">
        <v>90.04</v>
      </c>
      <c r="DE7" s="71">
        <v>90.11</v>
      </c>
      <c r="DF7" s="71">
        <v>90.52</v>
      </c>
      <c r="DG7" s="71">
        <v>90.3</v>
      </c>
      <c r="DH7" s="71">
        <v>86.91</v>
      </c>
      <c r="DI7" s="71">
        <v>38.03</v>
      </c>
      <c r="DJ7" s="71">
        <v>40.22</v>
      </c>
      <c r="DK7" s="71">
        <v>42.49</v>
      </c>
      <c r="DL7" s="71">
        <v>44.75</v>
      </c>
      <c r="DM7" s="71">
        <v>47.05</v>
      </c>
      <c r="DN7" s="71">
        <v>22.69</v>
      </c>
      <c r="DO7" s="71">
        <v>24.32</v>
      </c>
      <c r="DP7" s="71">
        <v>28.19</v>
      </c>
      <c r="DQ7" s="71">
        <v>24.8</v>
      </c>
      <c r="DR7" s="71">
        <v>28.12</v>
      </c>
      <c r="DS7" s="71">
        <v>24.95</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0.44</v>
      </c>
      <c r="EK7" s="71">
        <v>4.e-002</v>
      </c>
      <c r="EL7" s="71">
        <v>2.e-002</v>
      </c>
      <c r="EM7" s="71">
        <v>2.e-002</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佐藤　豊</cp:lastModifiedBy>
  <cp:lastPrinted>2023-01-23T02:44:39Z</cp:lastPrinted>
  <dcterms:created xsi:type="dcterms:W3CDTF">2022-12-01T01:34:06Z</dcterms:created>
  <dcterms:modified xsi:type="dcterms:W3CDTF">2023-03-16T10:41:10Z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2023-03-16T10:41:10Z</vt:filetime>
  </property>
</Properties>
</file>